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ÔNG TÁC DÂN TỘC\NĂM 2026\TÀI LIỆU CHƯƠNG TRÌNH\KẾ HOẠCH 212 + 22\"/>
    </mc:Choice>
  </mc:AlternateContent>
  <bookViews>
    <workbookView xWindow="0" yWindow="0" windowWidth="19200" windowHeight="7600" activeTab="2"/>
  </bookViews>
  <sheets>
    <sheet name="PL1 chỉ tiêu cụ thể" sheetId="9" r:id="rId1"/>
    <sheet name="PL2 phân công nội dung (2)" sheetId="12" r:id="rId2"/>
    <sheet name="PL3 phân công giải pháp" sheetId="11" r:id="rId3"/>
    <sheet name="PL4 Công trình trọng điểm" sheetId="13" state="hidden" r:id="rId4"/>
  </sheets>
  <externalReferences>
    <externalReference r:id="rId5"/>
  </externalReferences>
  <definedNames>
    <definedName name="_Hlk194583534" localSheetId="1">'PL2 phân công nội dung (2)'!$B$40</definedName>
    <definedName name="_Hlk194583534" localSheetId="2">'PL3 phân công giải pháp'!#REF!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3" l="1"/>
  <c r="P12" i="13" l="1"/>
  <c r="G79" i="13"/>
  <c r="G88" i="13"/>
  <c r="G89" i="13"/>
  <c r="G102" i="13"/>
  <c r="I73" i="13"/>
  <c r="K73" i="13"/>
  <c r="L73" i="13"/>
  <c r="M73" i="13"/>
  <c r="O73" i="13"/>
  <c r="O110" i="13"/>
  <c r="P110" i="13"/>
  <c r="O113" i="13"/>
  <c r="P113" i="13"/>
  <c r="Q113" i="13"/>
  <c r="K58" i="13"/>
  <c r="L58" i="13"/>
  <c r="M58" i="13"/>
  <c r="N58" i="13"/>
  <c r="O58" i="13"/>
  <c r="P58" i="13"/>
  <c r="Q58" i="13"/>
  <c r="H100" i="13"/>
  <c r="G100" i="13" s="1"/>
  <c r="H99" i="13"/>
  <c r="G99" i="13" s="1"/>
  <c r="H98" i="13"/>
  <c r="G98" i="13" s="1"/>
  <c r="H97" i="13"/>
  <c r="G97" i="13" s="1"/>
  <c r="K61" i="13"/>
  <c r="L61" i="13"/>
  <c r="M61" i="13"/>
  <c r="N61" i="13"/>
  <c r="O61" i="13"/>
  <c r="P61" i="13"/>
  <c r="I61" i="13"/>
  <c r="J61" i="13"/>
  <c r="H72" i="13"/>
  <c r="G72" i="13" s="1"/>
  <c r="H70" i="13"/>
  <c r="G70" i="13" s="1"/>
  <c r="H16" i="13" l="1"/>
  <c r="G16" i="13" s="1"/>
  <c r="H82" i="13"/>
  <c r="G82" i="13" s="1"/>
  <c r="H81" i="13"/>
  <c r="G81" i="13" s="1"/>
  <c r="P82" i="13"/>
  <c r="N81" i="13"/>
  <c r="H90" i="13"/>
  <c r="G90" i="13" s="1"/>
  <c r="P73" i="13" l="1"/>
  <c r="H57" i="13" l="1"/>
  <c r="G57" i="13" s="1"/>
  <c r="H80" i="13" l="1"/>
  <c r="G80" i="13" s="1"/>
  <c r="H49" i="13"/>
  <c r="H18" i="13" l="1"/>
  <c r="G18" i="13" s="1"/>
  <c r="H17" i="13"/>
  <c r="G17" i="13" s="1"/>
  <c r="H34" i="13" l="1"/>
  <c r="G34" i="13" s="1"/>
  <c r="O48" i="13" l="1"/>
  <c r="O12" i="13" l="1"/>
  <c r="N114" i="13"/>
  <c r="J114" i="13"/>
  <c r="J113" i="13" s="1"/>
  <c r="G114" i="13"/>
  <c r="G113" i="13" s="1"/>
  <c r="M113" i="13"/>
  <c r="L113" i="13"/>
  <c r="K113" i="13"/>
  <c r="I113" i="13"/>
  <c r="H113" i="13"/>
  <c r="H112" i="13"/>
  <c r="G112" i="13" s="1"/>
  <c r="H111" i="13"/>
  <c r="G111" i="13" s="1"/>
  <c r="N110" i="13"/>
  <c r="M110" i="13"/>
  <c r="L110" i="13"/>
  <c r="K110" i="13"/>
  <c r="J110" i="13"/>
  <c r="I110" i="13"/>
  <c r="H109" i="13"/>
  <c r="G109" i="13" s="1"/>
  <c r="H108" i="13"/>
  <c r="G108" i="13" s="1"/>
  <c r="H107" i="13"/>
  <c r="G107" i="13" s="1"/>
  <c r="H106" i="13"/>
  <c r="G106" i="13" s="1"/>
  <c r="H105" i="13"/>
  <c r="G105" i="13" s="1"/>
  <c r="H104" i="13"/>
  <c r="G104" i="13" s="1"/>
  <c r="H103" i="13"/>
  <c r="G103" i="13" s="1"/>
  <c r="J102" i="13"/>
  <c r="J73" i="13" s="1"/>
  <c r="H101" i="13"/>
  <c r="G101" i="13" s="1"/>
  <c r="H96" i="13"/>
  <c r="G96" i="13" s="1"/>
  <c r="H95" i="13"/>
  <c r="G95" i="13" s="1"/>
  <c r="H94" i="13"/>
  <c r="G94" i="13" s="1"/>
  <c r="H93" i="13"/>
  <c r="G93" i="13" s="1"/>
  <c r="H92" i="13"/>
  <c r="G92" i="13" s="1"/>
  <c r="H91" i="13"/>
  <c r="G91" i="13" s="1"/>
  <c r="H87" i="13"/>
  <c r="G87" i="13" s="1"/>
  <c r="H86" i="13"/>
  <c r="G86" i="13" s="1"/>
  <c r="H85" i="13"/>
  <c r="G85" i="13" s="1"/>
  <c r="H84" i="13"/>
  <c r="G84" i="13" s="1"/>
  <c r="H83" i="13"/>
  <c r="G83" i="13" s="1"/>
  <c r="H77" i="13"/>
  <c r="G77" i="13" s="1"/>
  <c r="H76" i="13"/>
  <c r="G76" i="13" s="1"/>
  <c r="H75" i="13"/>
  <c r="G75" i="13" s="1"/>
  <c r="H74" i="13"/>
  <c r="H71" i="13"/>
  <c r="G71" i="13" s="1"/>
  <c r="H69" i="13"/>
  <c r="G69" i="13" s="1"/>
  <c r="H68" i="13"/>
  <c r="G68" i="13" s="1"/>
  <c r="H67" i="13"/>
  <c r="G67" i="13" s="1"/>
  <c r="H66" i="13"/>
  <c r="G66" i="13" s="1"/>
  <c r="H65" i="13"/>
  <c r="G65" i="13" s="1"/>
  <c r="H64" i="13"/>
  <c r="G64" i="13" s="1"/>
  <c r="H63" i="13"/>
  <c r="H62" i="13"/>
  <c r="G62" i="13" s="1"/>
  <c r="H60" i="13"/>
  <c r="G60" i="13" s="1"/>
  <c r="H59" i="13"/>
  <c r="G59" i="13" s="1"/>
  <c r="C59" i="13"/>
  <c r="J58" i="13"/>
  <c r="I58" i="13"/>
  <c r="H56" i="13"/>
  <c r="G56" i="13" s="1"/>
  <c r="H55" i="13"/>
  <c r="G55" i="13" s="1"/>
  <c r="H54" i="13"/>
  <c r="G54" i="13" s="1"/>
  <c r="H53" i="13"/>
  <c r="G53" i="13" s="1"/>
  <c r="H52" i="13"/>
  <c r="G52" i="13" s="1"/>
  <c r="H51" i="13"/>
  <c r="G51" i="13" s="1"/>
  <c r="H50" i="13"/>
  <c r="G50" i="13" s="1"/>
  <c r="G49" i="13"/>
  <c r="J48" i="13"/>
  <c r="G48" i="13"/>
  <c r="N12" i="13"/>
  <c r="L12" i="13"/>
  <c r="J47" i="13"/>
  <c r="G47" i="13"/>
  <c r="H46" i="13"/>
  <c r="G46" i="13" s="1"/>
  <c r="H45" i="13"/>
  <c r="G45" i="13" s="1"/>
  <c r="H44" i="13"/>
  <c r="G44" i="13" s="1"/>
  <c r="H43" i="13"/>
  <c r="G43" i="13" s="1"/>
  <c r="H42" i="13"/>
  <c r="G42" i="13" s="1"/>
  <c r="H41" i="13"/>
  <c r="G41" i="13" s="1"/>
  <c r="H40" i="13"/>
  <c r="G40" i="13" s="1"/>
  <c r="H39" i="13"/>
  <c r="G39" i="13" s="1"/>
  <c r="H38" i="13"/>
  <c r="G38" i="13" s="1"/>
  <c r="H37" i="13"/>
  <c r="G37" i="13" s="1"/>
  <c r="H36" i="13"/>
  <c r="G36" i="13" s="1"/>
  <c r="C36" i="13"/>
  <c r="H35" i="13"/>
  <c r="G35" i="13" s="1"/>
  <c r="H33" i="13"/>
  <c r="G33" i="13" s="1"/>
  <c r="H32" i="13"/>
  <c r="G32" i="13" s="1"/>
  <c r="H31" i="13"/>
  <c r="G31" i="13" s="1"/>
  <c r="H30" i="13"/>
  <c r="G30" i="13" s="1"/>
  <c r="H29" i="13"/>
  <c r="G29" i="13" s="1"/>
  <c r="H27" i="13"/>
  <c r="G27" i="13" s="1"/>
  <c r="H26" i="13"/>
  <c r="G26" i="13" s="1"/>
  <c r="H25" i="13"/>
  <c r="G25" i="13" s="1"/>
  <c r="H24" i="13"/>
  <c r="G24" i="13" s="1"/>
  <c r="H23" i="13"/>
  <c r="G23" i="13" s="1"/>
  <c r="H22" i="13"/>
  <c r="G22" i="13" s="1"/>
  <c r="H21" i="13"/>
  <c r="G21" i="13" s="1"/>
  <c r="H20" i="13"/>
  <c r="G20" i="13" s="1"/>
  <c r="H19" i="13"/>
  <c r="G19" i="13" s="1"/>
  <c r="H15" i="13"/>
  <c r="G15" i="13" s="1"/>
  <c r="H14" i="13"/>
  <c r="G14" i="13" s="1"/>
  <c r="H13" i="13"/>
  <c r="G13" i="13" s="1"/>
  <c r="K12" i="13"/>
  <c r="I12" i="13"/>
  <c r="G74" i="13" l="1"/>
  <c r="G73" i="13" s="1"/>
  <c r="H73" i="13"/>
  <c r="G63" i="13"/>
  <c r="G61" i="13" s="1"/>
  <c r="H61" i="13"/>
  <c r="G110" i="13"/>
  <c r="J12" i="13"/>
  <c r="N113" i="13"/>
  <c r="P11" i="13"/>
  <c r="M12" i="13"/>
  <c r="H110" i="13"/>
  <c r="K11" i="13"/>
  <c r="G58" i="13"/>
  <c r="I11" i="13"/>
  <c r="L11" i="13"/>
  <c r="G12" i="13"/>
  <c r="H58" i="13"/>
  <c r="H12" i="13"/>
  <c r="G11" i="13" l="1"/>
  <c r="M11" i="13"/>
  <c r="O11" i="13"/>
  <c r="H11" i="13"/>
  <c r="N101" i="13"/>
  <c r="N73" i="13" l="1"/>
  <c r="J11" i="13"/>
  <c r="N11" i="13" l="1"/>
</calcChain>
</file>

<file path=xl/sharedStrings.xml><?xml version="1.0" encoding="utf-8"?>
<sst xmlns="http://schemas.openxmlformats.org/spreadsheetml/2006/main" count="951" uniqueCount="504">
  <si>
    <t>TT</t>
  </si>
  <si>
    <t>Sở Nông nghiệp và Môi trường</t>
  </si>
  <si>
    <t>Sở Công thương</t>
  </si>
  <si>
    <t>Sở Giáo dục và Đào tạo</t>
  </si>
  <si>
    <t>Sở Khoa học và Công nghệ</t>
  </si>
  <si>
    <t>Sở Y tế</t>
  </si>
  <si>
    <t>Tên các chỉ tiêu cụ thể</t>
  </si>
  <si>
    <t>%</t>
  </si>
  <si>
    <t>Trđ/người</t>
  </si>
  <si>
    <t xml:space="preserve">Tỷ lệ xã vùng đồng bào DTTS&amp;MN đạt chuẩn nông thôn mới </t>
  </si>
  <si>
    <t xml:space="preserve">Tỷ lệ đường trục xã, liên xã được nhựa hóa hoặc bê tông hóa </t>
  </si>
  <si>
    <t xml:space="preserve">Tỷ lệ đường trục thôn, liên thôn được nhựa hóa hoặc bê tông hóa </t>
  </si>
  <si>
    <t xml:space="preserve">Tỷ lệ đường ngõ xóm được nhựa hóa hoặc bê tông hóa </t>
  </si>
  <si>
    <t>Tỷ lệ xã đạt và duy trì bộ tiêu chí quốc gia về y tế giai đoạn 2026 - 2030</t>
  </si>
  <si>
    <t>Tỷ lệ trường học đạt chuẩn quốc gia mức độ 2</t>
  </si>
  <si>
    <t>Tỷ lệ xã vùng đồng bào DTTS&amp;MN có nhà văn hóa</t>
  </si>
  <si>
    <t xml:space="preserve">Trưởng thôn, người có uy tín trong đồng bào DTTS được đào tạo tập huấn về chuyển đổi số  </t>
  </si>
  <si>
    <t>ĐVT</t>
  </si>
  <si>
    <t>%/năm</t>
  </si>
  <si>
    <t>Phấn đấu đến năm 2030 không còn hộ nghèo</t>
  </si>
  <si>
    <t>Thu nhập bình quân của người dân vùng đồng bào dân tộc thiểu số và miền núi gấp 2 lần năm 2025</t>
  </si>
  <si>
    <t>PHỤ LỤC I</t>
  </si>
  <si>
    <t>Hỗ trợ các hộ là hộ nghèo, cận nghèo xóa nhà tạm, nhà dột nát.</t>
  </si>
  <si>
    <t>Sở Xây dựng</t>
  </si>
  <si>
    <t>Đầu tư xây dựng, mở rộng, nâng cấp, thành lập mới 03-05 trường bán trú liên cấp tiểu học và trung học cơ sở tại xã đặc biệt khó khăn</t>
  </si>
  <si>
    <t>Trường</t>
  </si>
  <si>
    <t>Sở Văn hóa Thể thao và Du lịch</t>
  </si>
  <si>
    <t>PHỤ LỤC II</t>
  </si>
  <si>
    <t>Tên các nhiệm vụ cụ thể</t>
  </si>
  <si>
    <t xml:space="preserve">Cơ quan, đơn vị phối hợp </t>
  </si>
  <si>
    <t xml:space="preserve">Cơ quan, đơn vị chủ trì </t>
  </si>
  <si>
    <t>Các sở ngành liên quan, các xã vùng dân tộc thiểu số và miền núi</t>
  </si>
  <si>
    <t>Thu hút đầu tư phát triển công nghiệp chế biến, ngành nghề tiểu thủ công nghiệp; hỗ trợ phát triển kinh tế hợp tác xã nông nghiệp, trang trại, phát triển thương hiệu, hỗ trợ tiêu thụ sản phẩm nông nghiệp cho đồng bào dân tộc thiểu số; có cơ chế, chính sách ưu đãi khuyến khích, thu hút nguồn vốn từ các thành phần kinh tế đầu tư vào vùng dân tộc thiểu số và miền núi, nhất là nguồn lực trong khối tư nhân đầu tư phát triển sản xuất, dịch vụ...</t>
  </si>
  <si>
    <t>PHỤ LỤC III</t>
  </si>
  <si>
    <t>Sở Tài chính</t>
  </si>
  <si>
    <t>Chi nhánh Ngân hàng Chính sách xã hội tỉnh Bắc Ninh.</t>
  </si>
  <si>
    <t>Phát huy tốt vai trò người có uy tín trong công tác thông tin hai chiều giữa cấp uỷ, chính quyền, Mặt trận tổ quốc cấp xã để nắm bắt tình hình nhân dân, tuyên truyền vận động nhằm nâng cao nhận thức, bổ sung kiến thức, kinh nghiệm để các hộ nghèo, cận nghèo tự vươn lên thoát nghèo, ngăn chặn tình trạng tái nghèo; khơi dạy ý chí vươn lên thoát nghèo, không ỷ lại vào đầu tư, hỗ trợ của Nhà nước.</t>
  </si>
  <si>
    <t>Tăng cường công tác phổ biến, giáo dục pháp luật cho đồng bào vùng dân tộc thiểu số và miền núi các chính sách pháp luật về đất đai, bảo vệ và phát triển rừng, kiến thức pháp luật có liên quan để nhân dân hiểu, tự giác thực hiện; nâng cao nhận thức về quyền và nghĩa vụ cộng đồng trong công tác bảo vệ môi trường, tập trung thu gom, xử lý rác thải; vận động các hộ dân bố trí khu chăn nuôi, vệ sinh đảm bảo hợp vệ sinh môi trường nông thôn.</t>
  </si>
  <si>
    <t>Sở Dân tộc và tôn giáo Các sở ngành liên quan, các xã vùng dân tộc thiểu số và miền núi</t>
  </si>
  <si>
    <t>Tham mưu lồng ghép, giải pháp tập trung huy động các nguồn lực để thực hiện chương trình; hướng dẫn quản lý sử dụng các nguồn vốn đúng quy định, đúng mục đích, có hiệu quả.</t>
  </si>
  <si>
    <t>Tham mưu UBND tỉnh có cơ chế, chính sách ưu tiên bố trí vốn từ ngân sách tỉnh để thực hiện các nội dung cụ thể theo chương trình, đề án được phê duyệt, trong đó vốn ủy thác địa phương theo tinh thần Kết luận 16-KL/TU của Tỉnh ủy tạo “động lực kép” đáp ứng đủ nhu cầu vay cho các chương trình, địa bàn dân tộc thiểu số và miền núi trọng điểm. Tăng cường sử dụng nguồn vốn tín dụng theo các chính sách tín dụng, phát triển tín dụng phục vụ phát triển nông nghiệp, nông thôn, xây dựng nông thôn mới... để hỗ trợ đầu tư phát triển tại các địa bàn thuộc phạm vi của chương trình. Tăng mạnh vốn Trung ương, đa dạng hóa huy động vốn tại chỗ từ dân cư, doanh nghiệp; lan tỏa phong trào “Chung tay vì người nghèo”.</t>
  </si>
  <si>
    <t>Phát triển Hạ tầng viễn thông, xóa các "vùng lõm" sóng di động, phủ kín Internet cáp quang. Ưu tiên đầu tư, nâng cấp hạ tầng viễn thông, Internet, hạ tầng số tại các xã, thôn vùng đồng bào dân tộc thiểu số và miền núi, nhất là địa bàn xã, thôn, bản đặc biệt khó khăn, bảo đảm người dân được tiếp cận kinh tế số, dịch vụ số.</t>
  </si>
  <si>
    <t>Ứng dụng mạnh mẽ công nghệ thông tin, chuyển đổi số trong quản lý, theo dõi, giám sát, đánh giá việc tổ chức thực hiện Chương trình; bảo đảm công khai, minh bạch, kịp thời, chính xác.</t>
  </si>
  <si>
    <t xml:space="preserve">Ứng dụng mạnh mẽ công nghệ thông tin theo hướng số hóa cơ sở dữ liệu về pháp luật, khai thác, sử dụng hiệu quả các trang Fanpage xã hội, zalo, facebook, mã QR cộng đồng... để chia sẻ, kết nối các quy định về pháp luật tới đông đảo tầng lớp Nhân dân. </t>
  </si>
  <si>
    <t>Thực trạng năm 2025</t>
  </si>
  <si>
    <t>Cơ quan, đơn vị phối hợp</t>
  </si>
  <si>
    <t>Các sở ngành liên quan, các xã đặc biệt khó khăn</t>
  </si>
  <si>
    <t>Tỷ lệ hộ nghèo đa chiều tại các xã đặc biệt khó khăn giảm bình quân tối thiểu 1,5%/năm.</t>
  </si>
  <si>
    <t>&lt; 10</t>
  </si>
  <si>
    <t>hộ</t>
  </si>
  <si>
    <t xml:space="preserve">Các sở ngành liên quan, các xã vùng dân tộc thiểu số và miền núi </t>
  </si>
  <si>
    <t>Quy hoạch sắp xếp, di dời, bố trí 100% hộ dân đang cư trú phân tán, rải rác trong rừng đặc dụng, các khu vực xa xôi, hẻo lánh, nơi có nguy cơ xảy ra lũ ống, lũ quét, sạt lở</t>
  </si>
  <si>
    <t>Cơ bản không còn các xã đặc biệt khó khăn</t>
  </si>
  <si>
    <t>Các sở ngành liên quan</t>
  </si>
  <si>
    <t xml:space="preserve">xã </t>
  </si>
  <si>
    <t xml:space="preserve">Tỷ lệ kiên cố hóa kênh mương các xã </t>
  </si>
  <si>
    <t xml:space="preserve">Đẩy mạnh trồng rừng thâm canh, phát triển rừng trồng gỗ lớn và mở rộng diện tích rừng đạt chứng chỉ bền vững quốc tế (FSC). </t>
  </si>
  <si>
    <t>Mục  tiêu đến năm 2030</t>
  </si>
  <si>
    <t>I</t>
  </si>
  <si>
    <t>Tập trung xây dựng hoàn thiện kết cấu hạ tầng kinh tế - xã hội, huy động và sử dụng có hiệu quả các nguồn lực cho phát triển vùng đồng bào dân tộc thiêu số và miền núi</t>
  </si>
  <si>
    <t>Sở Dân tộc và Tôn giáo</t>
  </si>
  <si>
    <t>UBND các xã vùng DTTS và MN</t>
  </si>
  <si>
    <t>Sở Nông nghiệp và Môi trường, các sở ngành liên quan</t>
  </si>
  <si>
    <t>Sở Giáo dục và Đào tạo, các sở ngành liên quan</t>
  </si>
  <si>
    <t>Sở Y tế, các sở ngành liên quan</t>
  </si>
  <si>
    <t>Các sở ngành liên quan, UBND các xã vùng DTTS và MN</t>
  </si>
  <si>
    <t>Sở Văn hóa Thể thao và Du lịch, các sở ngành liên quan</t>
  </si>
  <si>
    <t>II</t>
  </si>
  <si>
    <t>Đẩy mạnh đầu tư, các hoạt động chuyển giao, ứng dụng khoa học công nghệ vào sản xuất, nhất là những vùng sản xuất tập trung, khai thác triệt để tiềm năng đất đai để phát huy lợi thế, phát triển mô hình chăn nuôi gia súc, nhất là trâu, bò... Ứng dụng mô hình công nghệ số trong tiêu thụ nông sản.</t>
  </si>
  <si>
    <t xml:space="preserve">Lựa chọn một số xã làm điểm hỗ trợ kỹ thuật, kinh nghiệm sản xuất, giống cây trồng, vật nuôi phù hợp, cho vay vốn dài hạn, hỗ trợ nhân dân quản lý vốn, tiêu thụ sản phẩm. Xây dựng chuỗi sản xuất khép kín có sự tham gia của "4 nhà" (nhà nước, nhà khoa học, nhà nông và doanh nghiệp). </t>
  </si>
  <si>
    <t>III</t>
  </si>
  <si>
    <t xml:space="preserve">Chỉ đạo thực hiện có hiệu quả Chương trình mục tiêu quốc gia xây dựng nông thôn mới, giảm nghèo bền vững và phát triển kinh tế - xã hội vùng đồng bào dân tộc thiểu số và miền núi giai đoạn 2026 – 2030 </t>
  </si>
  <si>
    <t>IV</t>
  </si>
  <si>
    <t>Phối hợp với Sở Nông nghiệp và Môi trường tham mưu xây dựng Kế hoạch thực hiện Quyết định số 417/QĐ-BNNMT ngày 31/01/2026 của Bộ trưởng Bộ Nông nghiệp và Môi trường Phê duyệt Chương trình mục tiêu quốc gia xây dựng nông thôn mới, giảm nghèo bền vững và phát triển kinh tế - xã hội vùng đồng bào dân tộc thiểu số và miền núi giai đoạn 2026-2035, giai đoạn I: Từ năm 2026 đến năm 2030 trong vùng đồng bào dân tộc thiểu số và miền núi (Sở Dân tộc và tôn giáo chủ trì tham mưu thực hiện hợp phần 2).</t>
  </si>
  <si>
    <t>Sở  Dân tộc và Tôn giáo</t>
  </si>
  <si>
    <t>Sở Nội vụ</t>
  </si>
  <si>
    <t>Hỗ trợ chủ thể OCOP thực hiện chuẩn hóa quy trình sản xuất theo tiêu chuẩn VietGAP, GlobalGAP, hữu cơ…Khuyến khích ứng dụng khoa học – công nghệ, đổi mới mẫu mã, bao bì cho phù hợp với thị hiếu người tiêu dùng, tăng tính cạnh tranh của sản phẩm. Ứng dụng khoa học, công nghệ và chuyển đổi số trong sản xuất nông nghiệp, lâm nghiệp, phát triển sản phẩm OCOP</t>
  </si>
  <si>
    <t>Tăng cường công tác hỗ trợ, hướng dẫn xây dựng thương hiệu, nhãn hiệu tập thể và bảo hộ sở hữu trí tuệ các sản phẩm OCOP. Truy xuất nguồn gốc, nâng cao giá trị và sức cạnh tranh của sản phẩm vùng đồng bào dân tộc thiểu số và miền núi. Hỗ trợ đồng bào dân tộc thiểu số, hợp tác xã, doanh nghiệp nhỏ, hộ kinh doanh tiếp cận các nền tảng số, thương mại điện tử, thanh toán không dùng tiền mặt, từng bước hình thành kinh tế số ở khu vực nông thôn, miền núi.</t>
  </si>
  <si>
    <t>Tham mưu xây dựng chính sách hỗ trợ phát triển du lịch cộng đồng trên địa bàn tỉnh, trong đó có cơ chế hỗ trợ tín dụng ưu đãi, hỗ trợ lãi suất cho hộ gia đình, cá nhân là người dân tộc thiểu số đầu tư cải tạo nhà ở làm homestay, mua sắm trang thiết bị, phát triển dịch vụ du lịch; đồng thời khuyến khích doanh nghiệp, hợp tác xã tham gia đầu tư, liên kết phát triển du lịch sinh thái, du lịch cộng đồng.</t>
  </si>
  <si>
    <t xml:space="preserve">Hỗ trợ xây dựng một số mô hình, dự án tạo việc làm tại chỗ cho hộ nghèo, người dân tộc thiểu số, nhất là đối với những hộ thiếu đất sản xuất, nhóm thành phần dân tộc thiểu số có tỷ lệ hộ nghèo cao. </t>
  </si>
  <si>
    <t>Thực hiện công tác quản lý, giám sát các dự án, công trình trên địa bàn; bảo đảm công khai, minh bạch trong sử dụng nguồn lực; thực hiện lồng ghép các nguồn vốn đầu tư trên địa bàn; kịp thời phản ánh, kiến nghị với cấp trên để giải quyết các khó khăn, vướng mắc phát sinh và tổng hợp báo cáo kết quả thực hiện Chương trình trên địa bàn theo quy định và đột xuất khi có yêu cầu.</t>
  </si>
  <si>
    <t>Sở Dân tộc và tôn giáo Các sở ngành liên quan</t>
  </si>
  <si>
    <t>Chi nhánh Ngân
 hàng Chính sách xã hội tỉnh Bắc Ninh</t>
  </si>
  <si>
    <t>Sở Dân tộc và tôn giáo; các sở ngành liên quan, các xã vùng dân tộc thiểu số và miền núi</t>
  </si>
  <si>
    <t>UBND các xã, phường xác định cụ thể và chủ động lồng ghép các nguồn vốn đầu tư từ ngân sách xã để thực hiện các mục tiêu, nhiệm vụ của chương trình. Vận dụng linh hoạt cơ chế, chính sách, chủ động trong việc đề xuất phân bổ chi tiết, sử dụng có hiệu quả các nguồn vốn để thực hiện có hiệu quả chương trình.</t>
  </si>
  <si>
    <t>Sở Dân tộc và tôn giáo; các sở ngành liên quan</t>
  </si>
  <si>
    <t>Ghi chú</t>
  </si>
  <si>
    <t xml:space="preserve">  ĐVT: Triệu đồng</t>
  </si>
  <si>
    <t>STT</t>
  </si>
  <si>
    <t>Tên dự án, nội dung đầu tư</t>
  </si>
  <si>
    <t>Chủ đầu tư</t>
  </si>
  <si>
    <t>Địa điểm xây dựng</t>
  </si>
  <si>
    <t>Quy mô dự kiến của
công trình (Quy mô thực tế theo dự án được duyệt)</t>
  </si>
  <si>
    <t>Thời gian KC-HT</t>
  </si>
  <si>
    <t>Tổng mức đầu tư</t>
  </si>
  <si>
    <t>Kế hoạch vốn đầu tư phát triển  giai đoạn 2026 - 2030</t>
  </si>
  <si>
    <t>Phân kỳ đầu tư ngân sách tỉnh</t>
  </si>
  <si>
    <t>Tổng số</t>
  </si>
  <si>
    <t>Trong đó</t>
  </si>
  <si>
    <t>Năm 2026</t>
  </si>
  <si>
    <t>Năm 2027</t>
  </si>
  <si>
    <t>Năm 2028</t>
  </si>
  <si>
    <t>Năm 2029</t>
  </si>
  <si>
    <t>Năm 2030</t>
  </si>
  <si>
    <t>Ngân sách TW</t>
  </si>
  <si>
    <t>Ngân sách tỉnh</t>
  </si>
  <si>
    <t>Ngân sách xã</t>
  </si>
  <si>
    <t>TỔNG CỘNG</t>
  </si>
  <si>
    <t>CÔNG TRÌNH GIÁO DỤC</t>
  </si>
  <si>
    <t>Đầu tư xây mới trường Tiểu học An Châu số 1, xã Sơn Động, tỉnh Bắc Ninh</t>
  </si>
  <si>
    <t>UBND xã Sơn Động</t>
  </si>
  <si>
    <t>Thôn Cại, xã Sơn Động</t>
  </si>
  <si>
    <t>Tổng diện tích khoảng 2ha gồm khối nhà lớp học 3 tầng 25 phòng học, khối nhà lớp học bộ môn, khối nhà hiệu bộ, khối nhà đa năng, nhà bán trú, bếp ăn đi cùng là hệ thống trang thiết bị ; các hạng mục phụ trợ …</t>
  </si>
  <si>
    <t>2026-2028</t>
  </si>
  <si>
    <t>Cải tạo, nâng cấp Trường Mầm non An Châu, xã Sơn Động, tỉnh Bắc Ninh</t>
  </si>
  <si>
    <t>Thôn Thượng 1, xã Sơn Động</t>
  </si>
  <si>
    <t>2028-2030</t>
  </si>
  <si>
    <t>UBND xã Vân Sơn</t>
  </si>
  <si>
    <t>Thôn Phe</t>
  </si>
  <si>
    <t>2028-2029</t>
  </si>
  <si>
    <t>2026-2027</t>
  </si>
  <si>
    <t>UBND xã Tuấn Đạo</t>
  </si>
  <si>
    <t>thôn Linh Phú, xã Tuấn Đạo</t>
  </si>
  <si>
    <t>UBND xã Yên Định</t>
  </si>
  <si>
    <t>Thôn Nhân Định, xã Yên Định</t>
  </si>
  <si>
    <t>Diện tích: Khoảng 0,6ha;
Xây nhà lớp học, Nhà hiệu bộ, Sân chơi, bãi tập, bếp ăn, nhà để xe</t>
  </si>
  <si>
    <t>Cải tạo, nâng cấp và mở rộng trường Tiểu Học Yên Định,  xã Yên Định, tỉnh Bắc Ninh</t>
  </si>
  <si>
    <t>Thôn Trại Chùa, xã Yên Định</t>
  </si>
  <si>
    <t>Xây dựng 12 phòng học và công trình phụ trợ</t>
  </si>
  <si>
    <t>Cải tạo, nâng cấp và mở rộng trường Tiểu Học Cẩm Đàn,  xã Yên Định, tỉnh Bắc Ninh</t>
  </si>
  <si>
    <t>Thôn Cẩm Đàn, xã Yên Định</t>
  </si>
  <si>
    <t xml:space="preserve">Xây dựng 12 phòng lớp học và công trình phụ trợ </t>
  </si>
  <si>
    <t>2027-2029</t>
  </si>
  <si>
    <t>Cải tạo, nâng cấp và mở rộng trường THCS Cẩm Đàn, xã Yên Định</t>
  </si>
  <si>
    <t>Xây dựng 12 phòng học, sân chơi, bãi tập...</t>
  </si>
  <si>
    <t>Cải tạo, nâng cấp và mở rộng trường THCS Yên Định, xã Yên Định</t>
  </si>
  <si>
    <t>Xây dựng 8 phòng học, nhà đa năng, sân chơi, bãi tập...</t>
  </si>
  <si>
    <t>2029-2030</t>
  </si>
  <si>
    <t>Nâng cấp, mở rộng Trường THCS Lệ Viễn, xã An Lạc</t>
  </si>
  <si>
    <t>UBND xã An Lạc</t>
  </si>
  <si>
    <t>Xã An Lạc, tỉnh Bắc Ninh</t>
  </si>
  <si>
    <t>* Khối nhà lớp học 18 phòng và các phòng chức năng: Thiết kế nhà 03 tầng; Diện tích xây dựng (bao gồm cả sảnh) là 885m2, tổng diện tích sàn là 2.639m2
* Xây dựng khối nhà bán trú: Nhà 02, diện tích xây dựng là 535,0m2, tổng diện tích sàn là 1.018,0m2
* Các hạng mục phụ trợ: Nhà xe cán bộ giáo viên, nhân viên, học sinh, Cổng, tường rào, rãnh thoát nước; Sân tập, đường nội bộ…</t>
  </si>
  <si>
    <t>2028- 2030</t>
  </si>
  <si>
    <t>Xây dựng mới trường mầm non An Lạc, xã An Lạc, tỉnh Bắc Ninh</t>
  </si>
  <si>
    <t xml:space="preserve">UBND xã An Lạc </t>
  </si>
  <si>
    <t>- Giải phóng mặt bằng với diện tích khoảng 2ha.
- San nền, Kè đá, tường rào
- Xây mới nhà lớp học 02 tầng, diện tích xây dựng khoảng 1800m2
- Các hạng mục phụ trợ:</t>
  </si>
  <si>
    <t>2027 - 2029</t>
  </si>
  <si>
    <t>Nâng cấp, mở rộng Trường Tiểu học Lệ Viễn, xã An Lạc</t>
  </si>
  <si>
    <t>2028 - 2030</t>
  </si>
  <si>
    <t>UBND xã Xuân Lương</t>
  </si>
  <si>
    <t>Xây mới trường mầm non Phúc Sơn</t>
  </si>
  <si>
    <t>UBND xã Đại Sơn</t>
  </si>
  <si>
    <t>Nhà Hiệu bộ, trường học 2 tầng 8 phòng học, bếp, hạ tầng thoát nước…</t>
  </si>
  <si>
    <t>2027-2028</t>
  </si>
  <si>
    <t xml:space="preserve">Cải tạo, nâng cấp, mở rộng trường tiểu học Đại Sơn </t>
  </si>
  <si>
    <t>Xây mới nhà lớp học 2 tầng, nhà hiệu bộ, các công trình phụ trợ</t>
  </si>
  <si>
    <t>UBND xã Biển Động</t>
  </si>
  <si>
    <t xml:space="preserve"> Hạng mục: Nhà lớp học 03 tầng 18 phòng; Khu nội trú 6 phòng giáo viên; Khu hiệu bộ 2 tầng 12 phòng; Nhà đa năng và sân trường</t>
  </si>
  <si>
    <t>UBND xã Đèo Gia</t>
  </si>
  <si>
    <t>Xã Đèo Gia</t>
  </si>
  <si>
    <t>Cải tạo, nâng cấp trường THCS Đèo Gia số 2, xã Đèo Gia</t>
  </si>
  <si>
    <t>Xây mới 4 phòng học, 2 phòng chức năng, sân thể dục thể thao và công trình phụ trợ trường THCS Đèo Gia số 2, xã Đèo .</t>
  </si>
  <si>
    <t>Xây mới trường mầm non Đèo Gia số 1, xã Đèo Gia</t>
  </si>
  <si>
    <t>Xây mới trường Mầm non Đèo Gia số 1 trên diện tích 1,5ha, 15 phòng học, 10 phòng chức năng, nhà hiệu bộ và các công trình phụ trợ khác…</t>
  </si>
  <si>
    <t>Xây dựng mới trường Mầm Non Đồng Kỳ</t>
  </si>
  <si>
    <t>UBND xã Đồng Kỳ</t>
  </si>
  <si>
    <t>Xây dựng mới trên diện tích 1,4ha (xây dựng khối nhà lợp học + hiệu bộ khỏang 4.480m²; các hạng mục phụ trợ: nhà bảo vệ, nhà để xe + khuôn viên cây xanh; đường nội bộ…)</t>
  </si>
  <si>
    <t>Mở rộng, xây dựng mới Trường THCS Hồng Kỳ</t>
  </si>
  <si>
    <t xml:space="preserve">Mở rộng, xây dựng mới trường trên diện tích 2,59ha : Bao gồm Phòng học, chức năng + nhà hiệu bộ và các hạng mục phụ trợ... </t>
  </si>
  <si>
    <t>Cải tạo, nâng cấp, mở rộng trường THCS Bình Sơn</t>
  </si>
  <si>
    <t>UBND xã Lục Sơn</t>
  </si>
  <si>
    <t>Thôn Xóm Làng</t>
  </si>
  <si>
    <t>Hạng mục nhà 8 phòng học, phòng chức năng , nhà hiệu bộ, diện tích 600m2</t>
  </si>
  <si>
    <t>Cải tạo, nâng cấp, mở rộng Trường tiểu học Bình Sơn,</t>
  </si>
  <si>
    <t xml:space="preserve"> Hạng mục: nhà 3 tầng 8 phòng học, phòng chức năng,  Phòng hiệu bộ, 1080m2</t>
  </si>
  <si>
    <t>UBND xã Trường Sơn</t>
  </si>
  <si>
    <t>Thôn Ao Vè, xã Trường Sơn</t>
  </si>
  <si>
    <t xml:space="preserve">Xây dựng mới : 06 phòng học, 06 phòng chức năng, 02 phòng hành chính  và phòng khối phụ trợ </t>
  </si>
  <si>
    <t>Cải tạo, nâng cấp, mở rộng  trường Mầm non Trường Sơn</t>
  </si>
  <si>
    <t>Thôn Lầm, xã Trường Sơn</t>
  </si>
  <si>
    <t>Cải tạo, nâng cấp các phòng lớp học; xây dựng mới 06 phòng học;  04 chức năng; nhà vệ sinh</t>
  </si>
  <si>
    <t>2026-2029</t>
  </si>
  <si>
    <t>Cải tạo, nâng cấp, mở rộng Trường Tiểu học Vô Tranh 2, Xã Trường Sơn</t>
  </si>
  <si>
    <t>Thôn Ry xã Trường Sơn</t>
  </si>
  <si>
    <t>Cải tạo, nâng cấp các phòng lớp học; xây dựng mới 06 phòng chức năng;  06 phòng học</t>
  </si>
  <si>
    <t>Thôn Chẽ xã Trường Sơn</t>
  </si>
  <si>
    <t>Xây mới công trình nhà 2 tầng Trường THCS Trường Sơn bao gồm: 01 phòng Mỹ Thuật, 01 phòng Khoa học công nghệ, 01 phòng đa năng và công trình vệ sinh liền kề</t>
  </si>
  <si>
    <t>Xây mới trường Mầm non Phong Vân</t>
  </si>
  <si>
    <t>UBND xã Biên Sơn</t>
  </si>
  <si>
    <t>Xây mới 02 khối nhà lớp học 2 tầng gồm 18 phòng học và 11 phòng chức năng, xây mới 01 khối nhà hiệu bộ 2 tầng; Các công trình phụ trợ như cổng, tường rào, nhà để xe, nhà bảo vệ, sân, vườn, hệ thống PCCC, cấp điện, thoát nước, thiệt bị … Diện tích 01 ha</t>
  </si>
  <si>
    <t>Xây dựng mới trường Mầm non Biên Sơn</t>
  </si>
  <si>
    <t>Xây mới 02 khối nhà lớp học 2 tầng gồm 18 phòng học và 11 phòng chức năng, xây mới 01 khối nhà hiệu bộ 2 tầng; Các công trình phụ trợ như cổng, tường rào, nhà để xe, nhà bảo vệ, sân, vườn, hệ thống PCCC, cấp điện, thoát nước, thiệt bị … Diện tích 0,7 ha</t>
  </si>
  <si>
    <t>Xây dựng 02 dẫy nhà lớp học 3 tầng (gồm: 30 phòng học); 01 dẫy nhà hiệu bộ 02 tầng (gồm: 08 phòng)</t>
  </si>
  <si>
    <t>UBND xã Tam Tiến</t>
  </si>
  <si>
    <t>UBND xã Tây Yên Tử</t>
  </si>
  <si>
    <t>thôn Đoàn Kết, xã Tây Yên Tử</t>
  </si>
  <si>
    <t>xây mới nhà lớp học 3 tầng 12 phòng diện tích 300m2, nhà hiệu bộ 3 tầng diện tích 170m2</t>
  </si>
  <si>
    <t>thôn Thanh Chung, xã Tây Yên Tử</t>
  </si>
  <si>
    <t>Xây dựng mới  trường học Trường Mầm non xã Sa Lý số 2</t>
  </si>
  <si>
    <t>UBND xã Sa Lý</t>
  </si>
  <si>
    <t>Thôn Xé Mòng, xã Sa Lý</t>
  </si>
  <si>
    <t>Diện tích khoảng 0,5 ha gồm Nhà lớp học 9 phòng (3 tầng); Nhà hiệu bộ(3 tầng); nhà bếp và các công trình phụ trợ….</t>
  </si>
  <si>
    <t>Xây dựng mới trường PTDTBT tiểu học và trung học cơ sở Sa Lý</t>
  </si>
  <si>
    <t>Thôn Cả, xã Sa Lý</t>
  </si>
  <si>
    <t>Diện tích khoảng 1 ha gồm khối phòng học; khối hành chính; khối bán trú; khối phục vụ sinh hoạt; các công trình phù trợ…</t>
  </si>
  <si>
    <t>UBND xã Sơn Hải</t>
  </si>
  <si>
    <t>Xây dựng phòng học, phòng chức năng, hành chính, và các công trình phụ trợ</t>
  </si>
  <si>
    <t>Xây dựng 8 phòng học và 2 phòng Công vụ giáo viên, nhà 2 tầng kiên cố, diện tích 486m2</t>
  </si>
  <si>
    <t>Xây mới trường Mầm Sơn Hải, khu Đấp</t>
  </si>
  <si>
    <t>Xây mới 5 phòng học và phòng chức năng</t>
  </si>
  <si>
    <t>Xây mới trường Mầm Non Hộ Đáp khu Đồng Phai</t>
  </si>
  <si>
    <t>Quy mô 6 phòng học  và hạng mục phụ trợ đồng bộ</t>
  </si>
  <si>
    <t>UBND xã Tân Sơn</t>
  </si>
  <si>
    <t>CÔNG TRÌNH NƯỚC SẠCH</t>
  </si>
  <si>
    <t>Công trình nước sạch tập trung xã Vân Sơn</t>
  </si>
  <si>
    <t>Xây dựng đập, khu xử lý, đường ống nước sạch phục vụ nước sinh hoạt cho bà con nhân dân tại 04 thôn Gà, Khả, Phe, Nà Vàng</t>
  </si>
  <si>
    <t>Xây dựng nhà máy nước sạch xã  Dương Hưu</t>
  </si>
  <si>
    <t>UBND xã Dương Hưu</t>
  </si>
  <si>
    <t>Nguồn nước lấy từ Hồ Khe Chão, xây dựng nhà máy và hệ thống đường ống dẫn nước sạch đến các thôn Tảu, Thượng,  Hạ,  Thanh Hương, Đẫng, Mục, Mùng, Bán, Thoi -xã Dương Hưu</t>
  </si>
  <si>
    <t>CÔNG TRÌNH TRẠM Y TẾ</t>
  </si>
  <si>
    <t>Xây mới Trạm y tế xã Tuấn Đạo</t>
  </si>
  <si>
    <t>Khu nhà hành chính; khu nhà trạm: Nhà xây mới cấp III, diện tích xây dựng sàn tầng 1 khoảng 450m2; diện tích xây dựng sàn tầng 2 khoảng 400m2 bao gồm các phòng chức năng. Các hạng mục phụ trợ, sân, nhà để xe, vườn thuốc nam cây xanh phù hợp theo quy hoạch</t>
  </si>
  <si>
    <t>Xây mới trạm y tế xã Vân Sơn</t>
  </si>
  <si>
    <t xml:space="preserve">Tổng diện tích quy hoạch 1600m2 bao gồn các: Phòng hành chính, tài chính, nhân sự; Phòng Dân số, trẻ em và bảo trợ xã hội;  Khoa phòng bệnh  và an toàn thực phẩm; Khoa khám chữa bệnh; Phòng Dược, trang thiết bị, cận lâm sàng  và các công trình phụ trợ khác... </t>
  </si>
  <si>
    <t>Xã Đại Sơn</t>
  </si>
  <si>
    <t>Nhà chức năng, nhà khám chữa bệnh…</t>
  </si>
  <si>
    <t>Đồng Con 1</t>
  </si>
  <si>
    <t>Xây mới 29 phòng các khu và công trình phụ trợ khác…</t>
  </si>
  <si>
    <t>Đầu tư xây mới trên diện tích 0,5ha (đã có trong quy hoạch): bao gồm: nhà làm việc, khối chức năng, các công trình phù trợ</t>
  </si>
  <si>
    <t>Cải tạo, nâng cấp, mở rộng Trạm y tế xã Lục Sơn</t>
  </si>
  <si>
    <t>Nhà 2 tầng, 400m2 (Xây dựng nhà 12 phòng chức năng), công trình phù trợ…</t>
  </si>
  <si>
    <t>Nhà hành chính, Nhà điều trị nội trú, ngoại trú (40-50 giường bệnh) và các hạng mục phụ trợ</t>
  </si>
  <si>
    <t>Xây dựng Trạm y tế Tân Sơn</t>
  </si>
  <si>
    <t>Xây dựng trạm tế trên diện tích đất 2ha. 2 dãy nhà 3 tầng 30 phòng chức năng, các hạng mục phụ trợ liên quan</t>
  </si>
  <si>
    <t>CÔNG TRÌNH GIAO THÔNG</t>
  </si>
  <si>
    <t xml:space="preserve">Cải tạo, nâng cấp đường liên thôn Mỏ đi thôn Ké, xã Sơn Động kết nối xã An Lạc và xã Dương Hưu </t>
  </si>
  <si>
    <t>Thôn Mỏ, thôn Ké, xã Sơn Động</t>
  </si>
  <si>
    <t xml:space="preserve">Chiều dài khoảng 4,2km; Bmặt 6,0-9,0m. </t>
  </si>
  <si>
    <t>Cải tạo, nâng cấp đường liên thôn kết nối các thôn Phe, thôn Lừa, thôn Cại, thôn Hiệp Reo, xã Sơn Động</t>
  </si>
  <si>
    <t>Thôn Phe, thôn Lừa, thôn Cại, thôn Hiệp Reo, xã Sơn Động</t>
  </si>
  <si>
    <t xml:space="preserve">Chiều dài khoảng 3,6km; Bmặt 6,0-9,0m. </t>
  </si>
  <si>
    <t>Cải tạo, nâng cấp đường từ cầu Cuối đi thôn Làng Chẽ, xã Sơn Động kết nối đường đi xã An Lạc, tỉnh Bắc Ninh</t>
  </si>
  <si>
    <t>Thôn số 1, Thôn Đình, thôn Làng Chẽ xã Sơn Động</t>
  </si>
  <si>
    <t>Chiều dài khoảng 1,5km. Bmặt 6-7m; Trên tuyến xây dựng 01 cầu tải trọng HL93</t>
  </si>
  <si>
    <t>Cải tạo, nâng cấp mở rộng đường bê tông Phiêng Hương thôn Sản</t>
  </si>
  <si>
    <t>Tuyến đường với tổng chiều dài khoảng 8 km, mặt đường bê tông mác 250, chiều rộng mặt đường rộng 6m; lớp dưới cấp phối đá dăm; lề đường 2x1m trên tuyến bố trí các điểm cống, cống bản, dãnh dọc, biển báo phù hợp với địa hình.</t>
  </si>
  <si>
    <t>Xây mới cầu Trâu Bơi và cầu Khe Nươm thuộc
tuyến đường liên xã Tuấn Đạo - Dương Hưu, tỉnh Bắc Ninh</t>
  </si>
  <si>
    <t>thôn Linh Phú, thôn Am Hà, xã Tuấn Đạo</t>
  </si>
  <si>
    <t>Xây mới cầu thôn Sầy, xã Tuấn Đạo, tỉnh Bắc Ninh</t>
  </si>
  <si>
    <t>thôn Sầy, xã Tuấn Đạo</t>
  </si>
  <si>
    <t>2026 - 2028</t>
  </si>
  <si>
    <t>2029 - 2030</t>
  </si>
  <si>
    <t xml:space="preserve">Cải tạo, nâng cấp đường giao thông (đoạn Chay-Đình-Thia-Đồng Cả-Trại Sông) </t>
  </si>
  <si>
    <t>Xã Xuân Lương</t>
  </si>
  <si>
    <t>L=5km, BM=5,5m, BTXM</t>
  </si>
  <si>
    <t>Cải tạo, nâng cấp đường nối đường tỉnh 292C đi đường tỉnh 294B (đoạn Cây Thị đi Sơn Vua)</t>
  </si>
  <si>
    <t>Đường bê tông liên thôn thôn Đồng Mương - Đồng Băm</t>
  </si>
  <si>
    <t>Đường bê tông thôn Khuân Cầu - Thôn Rèm</t>
  </si>
  <si>
    <t>Cải tạo, nâng cấp đường từ Khuôn Vố thôn Tân Tiến đi qua sườn Am Vãi xã Đèo Gia, tỉnh Bắc Ninh</t>
  </si>
  <si>
    <t>Thôn Tân Tiến, xã Đèo Gia</t>
  </si>
  <si>
    <t>Cải tạo, mở rộng tuyến đường hiện trạng mặt đường bê tông 3,5m lên mặt đường BTXM 5,5m với chiều dài khoảng 5,0km, đảm bảo an toàn giao thông đi lại và góp phần phát triển kinh tế xã hội của địa phương và phục vụ lễ hội Chùa Am Vãi.</t>
  </si>
  <si>
    <t>Cải tạo Nâng cấp đường bê tông từ Đường 289 đi Đá Húc thôn Nghè Mản, xã Lục Sơn</t>
  </si>
  <si>
    <t>bê tông mặt đường rộng 7,0m, dài 6km</t>
  </si>
  <si>
    <t>Đường bê tông từ Tỉnh lộ 293 đi Khe Nghè</t>
  </si>
  <si>
    <t>bê tông mặt đường rộng 7,0m, dài 5,5km</t>
  </si>
  <si>
    <t>Cải tạo Nâng cấp đường liên xã tuyến đường từ ngã 3 dốc Đồng Hiệu đi xã Nam Dương</t>
  </si>
  <si>
    <t>thôn Đồng Hiệu, Bãi Đá, Bình Yên</t>
  </si>
  <si>
    <t>bê tông  mặt đường rộng 9,0m, dài 2.5km(01 cầu đường bộ dài 50m rộng 9m)</t>
  </si>
  <si>
    <t>Cải tạo nâng cấp đường bê tông từ TL293 đi Trường Tiểu học Vô Tranh số 2, xã Trường Sơn</t>
  </si>
  <si>
    <t>Thôn Tranh, Thôn Ry xã Trường Sơn</t>
  </si>
  <si>
    <t>L=2,2 km, BM =6m, đường BTXM</t>
  </si>
  <si>
    <t>Thôn Đồng Quần, xã Trường Sơn</t>
  </si>
  <si>
    <t>Cải tạo Nâng cấp đường bê tông từ thôn Náng đi thôn Gà xã Tây Yên Tử, tỉnh Bắc Ninh</t>
  </si>
  <si>
    <t>thôn Náng, thôn Gà, xã Tây Yên Tử</t>
  </si>
  <si>
    <t>Cải tạo đường dài 1,8km, rộng 5m</t>
  </si>
  <si>
    <t>Cải tạo nâng cấp Đường bê tông từ nhà bà Nở đi Đập khe mai thôn Gà, xã Tây Yên Tử, tỉnh Bắc Ninh</t>
  </si>
  <si>
    <t>thôn Gà, xã Tây Yên Tử</t>
  </si>
  <si>
    <t>Cải tạo đường dài 2km, rộng 3,5m</t>
  </si>
  <si>
    <t>Mở rộng đường từ Sơn Hải đi xã Tân Sơn</t>
  </si>
  <si>
    <t>Chiều dài tuyến 6,8km; Chiều rộng nền đường Bnền= 7,5m; Bmặt= 5,50m; Kết cấu: BTXM dày 20cm; Cấp phối đá dăm loại II</t>
  </si>
  <si>
    <t>Đường bê tông rộng 5,5m dài 4km</t>
  </si>
  <si>
    <t>Đường bê tông rộng 5,0m dài 3,3km</t>
  </si>
  <si>
    <t>Xây dựng cầu thôn Bến, xã Tân Sơn</t>
  </si>
  <si>
    <t>thôn Bến, xã Tân Sơn</t>
  </si>
  <si>
    <t>Chiều dài 150m, đường dẫn 200m, mặt cầu rộng 9m. Phục vụ đi lại 2000 hộ dân trên địa bàn xã Cấm Sơn (cũ). Kết nối tuyến đường từ QL279 đi các thôn Bến, Ao Vường, Chằm Khon, Bả, Họa.</t>
  </si>
  <si>
    <t>Nâng cấp mở rộng tuyến đường kết nối các thôn Thoi, Bán xã Dương Hưu, tỉnh Bắc Ninh đi xã Lương Minh, tỉnh Quảng Ninh</t>
  </si>
  <si>
    <t>Thôn Thoi, Thôn Bán - xã Dương Hưu</t>
  </si>
  <si>
    <t>Chiều dài tuyến 9km, bề rộng mặt đường 7m, kết cấu mặt đường Bê tông nhựa</t>
  </si>
  <si>
    <t>Nâng cấp mở rộng tuyến đường kết nối Quốc lộ 279 với Đường tỉnh 293D,  xã Dương Hưu, tỉnh Bắc Ninh</t>
  </si>
  <si>
    <t>Thôn Hạ, Thôn Thôn Mùng, thôn Thoi - xã Dương Hưu</t>
  </si>
  <si>
    <t>Chiều dài tuyến 7km, bề rộng mặt đường 7m, kết cấu mặt đường Bê tông nhựa</t>
  </si>
  <si>
    <t>V</t>
  </si>
  <si>
    <t>CÔNG TRÌNH THỦY LỢI</t>
  </si>
  <si>
    <t>Xây mới kênh mương các thôn trên địa bàn xã Đèo Gia, tỉnh Bắc Ninh</t>
  </si>
  <si>
    <t>Xây mới kênh mương với chiều dài khoảng 12km, đảm bảo cấp, thoát nước cho khu vực đất canh tác của nhân dân trên địa bàn xã với diện tích khoảng 600ha.</t>
  </si>
  <si>
    <t>Cứng hóa kênh mương các thôn Đồng Bục,Cầu Đá, Lan Thượng, Tiến Thịnh, Hợp Thắng, Hồng Lĩnh, An Châu, Quỷnh Lâu, Thị Cùng</t>
  </si>
  <si>
    <t>Chiều dài13,8km, rộng 0,4m, cao 0,5m</t>
  </si>
  <si>
    <t>VI</t>
  </si>
  <si>
    <t>CÔNG TRÌNH CHỐNG SẠT LỞ</t>
  </si>
  <si>
    <t>Kè sạt lở bờ suối Bài đoạn chảy qua trước trường THPT Sơn Động số 3, thôn Đoàn Kết, xã Tây Yên Tử, tỉnh Bắc Ninh</t>
  </si>
  <si>
    <t>Kè đá hộc dài khoảng 600-700m cao 4m</t>
  </si>
  <si>
    <t>Xây dựng Trường Mầm non Biển Động</t>
  </si>
  <si>
    <t>Xây dựng mới trường Mầm non Yên Định, tỉnh Bắc Ninh</t>
  </si>
  <si>
    <t>Thôn Đồng Phai, xã Sơn Hải</t>
  </si>
  <si>
    <t>Thôn Đấp, xã Sơn Hải</t>
  </si>
  <si>
    <t>Thôn Đồng Phai,xã Sơn Hải</t>
  </si>
  <si>
    <t>Thôn Tam Chẽ, xã Sơn Hải</t>
  </si>
  <si>
    <t>Xây dựng mới Cầu dân sinh Khán Giới, xã Đèo Gia, tỉnh Bắc Ninh</t>
  </si>
  <si>
    <t>Thôn Cống Luộc, xã Đèo Gia</t>
  </si>
  <si>
    <t>Cầu được xây dựng vĩnh cửu bằng BTCT và BTCT DƯL. Tải trọng thiết kế: HL93 theo TCVN 11823-2017; Khổ cầu thiết kế: B=2x0.5+6.0=7.0m</t>
  </si>
  <si>
    <t>Cải tạo, mở rộng trường tiểu học Đèo Gia số 02 khu chính và khu lẻ thôn cống Luộc, xã Đèo Gia</t>
  </si>
  <si>
    <t>Mở rộng 1500m2, xây mới 14 phòng học, 10 phòng chức năng, nhà đa năng, sân thể dục thể thao và các hạng mục phụ trợ khác, đảm bảo nhu cầu cho nhà trường và các cháu học sinh đến lớp. Đảm bảo cơ sở vật chất cho nhà trường đạt chuẩn mức độ 2.</t>
  </si>
  <si>
    <t>ha</t>
  </si>
  <si>
    <t>Thôn Sản, xã Vân Sơn</t>
  </si>
  <si>
    <t>3 đến 5</t>
  </si>
  <si>
    <t>Tổng diện tích khoảng 1.4 ha gồm 05 khu nhà gồm Khối phòng lớp học+ bộ môn; Khối phòng hỗ trợ học tập ( bao gồm cả nhà đa năng); Khối hành chính phụ trợ; Nhà  bếp+  ăn; Nhà bán trú; Các hạng mục phụ trợ, sân thể thao, cây xanh phù hợp theo quy hoạch</t>
  </si>
  <si>
    <t>Cải tạo, nâng cấp, mở rộng Trường Tiểu học xã Tuấn Đạo</t>
  </si>
  <si>
    <t>Tổng diện tích khoảng 1.4 ha gồm 05 khu nhà gồm Khối phòng lớp học+ bộ môn; Khối phòng hỗ trợ học tập ( bao gồm cả nhà đa năng); Khối hành chính phụ trợ; Các hạng mục phụ trợ, sân thể thao, bể bơi có mái che, cây xanh phù hợp theo quy hoạch</t>
  </si>
  <si>
    <t>Tổng diện tích quy hoạch 3ha bao gồm:Khối phòng học tập là 32 phòng (tiểu học 18 phòng,THCS 14 phòng)  Khối phòng hành chính quản trị; Khối phòng chức năng; Khối phòng hỗ trợ học tập; Khối phụ trợ, Khối phục vụ sinh hoạt (Nhà ở nội trú, nhà bếp, nhà ăn, khu sinh hoạt chung....) , Khu sân chơi, thể dục thể thao, nhà đa năng...các công trình phụ trợ khác...</t>
  </si>
  <si>
    <t>Thôn Trại Quân, xã Đồng Kỳ</t>
  </si>
  <si>
    <t>Thôn Trại Hồng, xã Đồng Kỹ</t>
  </si>
  <si>
    <t>Thôn Trại Nhất, xã Đồng Kỳ</t>
  </si>
  <si>
    <t>Thôn Phe, xã Vân Sơn</t>
  </si>
  <si>
    <t>Thôn Linh Phú, xã Tuấn Đạo</t>
  </si>
  <si>
    <t>Thôn Thước, xã Đại Sơn</t>
  </si>
  <si>
    <t>Xã Biển Động</t>
  </si>
  <si>
    <t>Thôn La Thành, xã Tam Tiến</t>
  </si>
  <si>
    <t>Thôn Đoàn Kết, xã Tây Yên Tử</t>
  </si>
  <si>
    <t xml:space="preserve"> phòng hành chính, tài chính, nhân sự khoảng 325m2; phòng dân số, trẻ em và bảo trợ xã hội khoảng 80m2; khoa phòng khám và an toàn thực phẩm khoảng 185m2; khoa khám chữa bệnh 1025m2; Phòng dược, trang thiết bị, cận lầm sàng khoảng 530m2 và các hạng mục phụ trợ</t>
  </si>
  <si>
    <t>Thôn Cầu Nhạc, xã Biên Sơn</t>
  </si>
  <si>
    <t>Thôn Xóm Làng, xã Lục Sơn</t>
  </si>
  <si>
    <t>Thôn Khuôn Phải, xã Tân Sơn</t>
  </si>
  <si>
    <t>Đồng Mương - Đồng Băm, xã Đại Sơn</t>
  </si>
  <si>
    <t>Thôn Khuôn Cầu, thôn Rèm, xã Đại Sơn</t>
  </si>
  <si>
    <t>thôn  Bình Giang, Nghè Mản, xã Lục Sơn</t>
  </si>
  <si>
    <t>Thôn Vĩnh Ninh, xã Lục Sơn</t>
  </si>
  <si>
    <t>Xã Tam Tiến</t>
  </si>
  <si>
    <t>Thôn Đồng Mậm, xã Sơn Hải</t>
  </si>
  <si>
    <t xml:space="preserve">DANH MỤC DỰ ÁN, CÔNG TRÌNH TRỌNG ĐIỂM THÚC ĐẨY PHÁT TRIỂN KINH TẾ - XÃ HỘI 19 XÃ ĐẶC BIỆT KHÓ KHĂN TỈNH BẮC NINH GIAI ĐOẠN 2026-2030 </t>
  </si>
  <si>
    <t>Thôn Gà, xã Vân Sơn</t>
  </si>
  <si>
    <t>Thôn Tảu, xã Dương Hưu</t>
  </si>
  <si>
    <t>thôn Khuôn Trang, Hợp Thành, Đồng Phai, xã Sơn Hải</t>
  </si>
  <si>
    <t>Thôn Phố Luồng, xã Biên Sơn</t>
  </si>
  <si>
    <t>Các xã đặc biệt khó khăn</t>
  </si>
  <si>
    <t>Tham mưu đầu tư, cải tạo, nâng cấp một số tuyến đường quốc lộ, tỉnh lộ, liên xã; đường đến trung tâm xã</t>
  </si>
  <si>
    <t xml:space="preserve"> 100% các xã bảo đảm giao thông trong mùa mưa lũ</t>
  </si>
  <si>
    <t xml:space="preserve"> Tỷ lệ người dân vùng đồng bào dân tộc thiểu số và miền núi được sử dụng nước sạch đạt quy chuẩn </t>
  </si>
  <si>
    <t xml:space="preserve">Tỷ lệ học sinh vùng dân tộc thiểu số và miền núi được học tập tại các trường THCS, THPT nội trú. </t>
  </si>
  <si>
    <t xml:space="preserve">Hoàn thành việc cấp giấy chứng nhận quyền sử dụng đất lâm nghiệp, cho toàn bộ diện tích rừng có chủ quản lý đủ điều kiện. </t>
  </si>
  <si>
    <t>Chuyển đổi cơ cấu cây trồng, vật nuôi theo hướng nông nghiệp công nghệ cao, đặc sản địa phương (OCOP)</t>
  </si>
  <si>
    <r>
      <t>Mở rộng dạy và học ngôn ngữ dân tộc thiểu số; bảo tồn và phát huy</t>
    </r>
    <r>
      <rPr>
        <b/>
        <sz val="12"/>
        <rFont val="Times New Roman"/>
        <family val="1"/>
      </rPr>
      <t xml:space="preserve"> </t>
    </r>
    <r>
      <rPr>
        <sz val="12"/>
        <rFont val="Times New Roman"/>
        <family val="1"/>
      </rPr>
      <t>tiếng dân tộc thiểu số theo Nghị quyết số 75/2025/NQ-HĐND ngày 12/11/2025 của HĐND tỉnh Quy định một số chính sách hỗ trợ bảo tồn, phát huy tiếng dân tộc thiểu số trên địa bàn tỉnh Bắc Ninh, giai đoạn 2025 - 2030</t>
    </r>
  </si>
  <si>
    <t>Đầu tư cải tạo, nâng cấp, xây mới các công trình thủy lợi hồ, đập, kênh mương để
 giải quyết cơ bản tình trạng thiếu nước phục vụ sản xuất, sinh hoạt cho nhân dân.</t>
  </si>
  <si>
    <t>Các sở ngành liên quan,
 các xã vùng dân tộc thiểu số và miền núi</t>
  </si>
  <si>
    <t>Các sở ngành liên quan, các xã vùng DTTS và MN</t>
  </si>
  <si>
    <t>Hỗ trợ, tập huấn, đầu tư hạ tầng số để doanh nghiệp, HTX và hộ gia đình vùng đồng bào dân tộc thiểu số và miền núi có thể bán hàng trực tuyến và thanh toán không dùng tiền mặt.</t>
  </si>
  <si>
    <t xml:space="preserve">Phát triển kinh tế hộ gia đình, tăng thu nhập, nâng mức sống cho đồng bào vùng dân tộc thiểu số; ứng dụng khoa học và công nghệ vào sản xuất hàng hóa. </t>
  </si>
  <si>
    <t xml:space="preserve">Nhân rộng mô hình ứng dụng tiến bộ khoa học và công nghệ phục vụ sản xuất theo quy trình đạt chất lượng Vietgap, Globalgap, phát triển kinh tế, văn hoá, xã hội gắn với bảo vệ môi trường và giảm nghèo bền vững ở vùng dân tộc thiểu số. </t>
  </si>
  <si>
    <t>Tăng quy mô các trường phổ thông dân tộc nội trú, bán trú, bảo đảm chất lượng đội 
ngũ giáo viên, các điều kiện sinh hoạt của học sinh</t>
  </si>
  <si>
    <r>
      <t>Tổ chức đào tạo, bồi dưỡng nâng cao năng lực khoa học - công nghệ, kỹ năng số</t>
    </r>
    <r>
      <rPr>
        <b/>
        <sz val="12"/>
        <rFont val="Times New Roman"/>
        <family val="1"/>
      </rPr>
      <t xml:space="preserve"> </t>
    </r>
    <r>
      <rPr>
        <sz val="12"/>
        <rFont val="Times New Roman"/>
        <family val="1"/>
      </rPr>
      <t>cho đội ngũ cán bộ, công chức, viên chức làm công tác dân tộc và cán bộ cơ sở. Tăng cường phổ cập kỹ năng số cho đồng bào dân tộc thiểu số; phát huy vai trò trưởng thôn, bản, người có uy tín, tổ chuyển đổi số cộng đồng trong tuyên truyền, hướng dẫn người dân tiếp cận và sử dụng dịch vụ số.</t>
    </r>
  </si>
  <si>
    <t>Cải tạo, nâng cấp, mở rộng Trạm Y tế xã Đại Sơn</t>
  </si>
  <si>
    <t>Cải tạo, nâng cấp, mở rộng trạm y tế xã Đèo Gia</t>
  </si>
  <si>
    <t xml:space="preserve">Xây mới Trạm  Y Tế xã Đồng Kỳ </t>
  </si>
  <si>
    <t>Cải tạo, nâng cấp trạm y tế xã Tam Tiến</t>
  </si>
  <si>
    <t>Xây dựng mới trạm y tế xã Tây Yên Tử</t>
  </si>
  <si>
    <t>Xã Tây Yên Tử</t>
  </si>
  <si>
    <t>Xây mới trường THCS Tuấn Đạo</t>
  </si>
  <si>
    <t>PHỤ LỤC IV</t>
  </si>
  <si>
    <t>Thôn Vựa Ngoài, xã Biên Sơn</t>
  </si>
  <si>
    <t>Cải tạo, nâng cấp Trường tiểu học Tây Yên Tử, xã Tây Yên Tử</t>
  </si>
  <si>
    <t>Xây mới nhà đă năng, phòng học, công trình phù trợ có diện tích 800m2</t>
  </si>
  <si>
    <t>Xây nhà lớp học, khu hiệu bộ, phòng chức năng, các công trình phù trợ diện tích rộng 7000m2</t>
  </si>
  <si>
    <t>Chiều dài 6,7km, mặt đường BTXM rộng 5m</t>
  </si>
  <si>
    <t>Chiều dài 4km, mặt đường BTXM rộng 5m</t>
  </si>
  <si>
    <t>Đường giao thông từ Quốc lộ 31 đi thôn Biển Dưới xã Biển Động</t>
  </si>
  <si>
    <t>Thôn Biển Dưới</t>
  </si>
  <si>
    <t xml:space="preserve">Tuyến số 01: Chiều dài khoảng 350m; Mặt cắt ngang rộng 20m bao gồm: lòng đường rộng 8m; hè đường hai bên rộng 2x6m=12m  - Tuyến số 02: Chiều dài khoảng 735m; Mặt cắt ngang rộng 27m bao gồm: lòng đường rộng 17m; hè đường hai bên rộng 2x6m=12m </t>
  </si>
  <si>
    <t>Xây cầu qua sông Thảo thôn Khuyên Quéo</t>
  </si>
  <si>
    <t>Thôn Khuyên Quéo</t>
  </si>
  <si>
    <t>Cầu bê tông dài 140m rộng 7m đường dẫn 2 đầu cầu dài 200m</t>
  </si>
  <si>
    <t xml:space="preserve">Xây mới cống bản Bến Táu, xã An Lạc </t>
  </si>
  <si>
    <t>L=500m cả đường dẫn, B=9m</t>
  </si>
  <si>
    <t>Cải tạo nâng cấp trường Mầm non Hữu Sản, xã Vân Sơn, tỉnh Bắc Ninh</t>
  </si>
  <si>
    <t>Thôn sản</t>
  </si>
  <si>
    <t>Xây dựng mới 01 khối nhà lớp học 08 phòng;  Xây dựng khu hành chính; Các hạng mục phụ trợ (Nhà bảo vệ, Nhà xe nhân viên, Khu vui chơi ngoài trời, Khu sân tập trung, bếp ăn....) ; Tường rào, cổng, san lấp mặt bằng sân diện tích 6000m2....</t>
  </si>
  <si>
    <t>Nhà lớp học 3 tầng 18 phòng, nhà hiệu bộ nhà đa năng và các HMPT…</t>
  </si>
  <si>
    <t>Cải tạo nâng cấp trường Tiểu học An Thượng (8 phòng học và công trình phụ trợ)</t>
  </si>
  <si>
    <t>xã Tam Tiến</t>
  </si>
  <si>
    <t>08 phòng học và công trình phụ trợ</t>
  </si>
  <si>
    <t>Xây mới Trạm y tế xã Biên Sơn</t>
  </si>
  <si>
    <t>Khu nhà hành chính; khu nhà trạm,  Các hạng mục phụ trợ, sân, nhà để xe, vườn thuốc nam cây xanh... phù hợp theo quy hoạch</t>
  </si>
  <si>
    <t>Cải tạo, nâng cấp Trạm Y tế xã Trường Sơn</t>
  </si>
  <si>
    <t>Xã Trường Sơn</t>
  </si>
  <si>
    <t>Cải tạo, nâng cấp đường xã  Ngã ba Tiến Thịnh - ĐT 294B (La Thành)</t>
  </si>
  <si>
    <t xml:space="preserve">Đường giao thông cấp VI miền núi, chiều dài  2 km </t>
  </si>
  <si>
    <t>Cải tạo, nâng cấp đường xã QL17 (dốc địa chất) đi đường tỉnh 294B (Quỳnh Lâu)</t>
  </si>
  <si>
    <t xml:space="preserve">Đường giao thông cấp VI miền núi, chiều dài 4,6 km </t>
  </si>
  <si>
    <t>Cải tạo, nâng cấp đường xã Cầu Châu Phê đi đường tỉnh 294B</t>
  </si>
  <si>
    <t xml:space="preserve">Đường giao thông cấp VI miền núi, chiều dài 5,2 km </t>
  </si>
  <si>
    <t>Cứng hóa tuyến đường giao thông từ Non Sáu-Lan Thượng- Tân Vân</t>
  </si>
  <si>
    <t>Thôn Non Sáu-Lan Thượng- Tân Vân</t>
  </si>
  <si>
    <t xml:space="preserve">Dài 3km, rộng 3,5m </t>
  </si>
  <si>
    <t>Hệ thống các phòng khám chuyên khoa, phòng tiêm chủng, phòng lưu bệnh nhân; Khu quản lý hành chính, kho dược và hội trường và các hạng mục phụ trợ…</t>
  </si>
  <si>
    <t>Đường bê tông Suối Khoan đi Sông Hóa</t>
  </si>
  <si>
    <t xml:space="preserve">Cải tạo, nâng cấp, mở rộng Trường THCS Trường Sơn </t>
  </si>
  <si>
    <t>Cải tạo, nâng cấp CSVC hiện có, xây mới khu bán trú trên hiện trạng của Trường THPT Lương Thế Vinh)</t>
  </si>
  <si>
    <t>Đường bê tông liên thôn từ đường 289C đi NVH thôn Tam Chẽ</t>
  </si>
  <si>
    <t>Xây mới nhà lớp học 12 phòng; cải tạo, nâng cấp các khối nhà để phù hợp với công năng sử dụng và các hạng mục phụ trợ...</t>
  </si>
  <si>
    <t>Mở rộng đường Đèo Me đi thôn Đấp xã Sơn Hải</t>
  </si>
  <si>
    <t>Cải tạo, nâng cấp, mở rộng Trường Mầm Non Vô Tranh số 1</t>
  </si>
  <si>
    <t>thôn Thác Lười, xã Tân Sơn</t>
  </si>
  <si>
    <t>Xây mới đường bê tông Thôn Đồng Quần tuyến  đi Khu Đá Cối</t>
  </si>
  <si>
    <t>L=3km, BM=6m, đường BTXM</t>
  </si>
  <si>
    <t>Xây mới Trường THCS Xuân Lương</t>
  </si>
  <si>
    <t>Cải tạo, mở rộng Trường THCS Đồng Tiến</t>
  </si>
  <si>
    <t>Xây dựng 9 phòng học, các công trình phù trợ…</t>
  </si>
  <si>
    <t>Diện tích: 2,5 ha gồm 
 Nhà lớp học; 
 Phòng bộ môn; các khu phòng chức năng; khu hiệu bộ; Phòng Thư viện, Y Tế, Bảo vệ; bếp ăn; các công trình phù trợ…</t>
  </si>
  <si>
    <t>Bản Làng Dưới, Xã Xuân Lương</t>
  </si>
  <si>
    <t>Bản Cây Thị xã Xuân Lương</t>
  </si>
  <si>
    <t xml:space="preserve">Các xã vùng DTTS và miền núi </t>
  </si>
  <si>
    <t>Tỷ lệ trường học (mầm non, tiểu học, trung học cơ sở, tiểu học-THCS, trung học phổ thông) đạt chuẩn quốc gia mức độ 1</t>
  </si>
  <si>
    <t>2,23
3,42</t>
  </si>
  <si>
    <t>Triển khai thực hiện các Chương trình, đề án nhằm hỗ trợ người lao động vùng đồng bào dân tộc thiểu số và miền núi tham gia thị trường lao động; gắn kết giữa cơ sở giáo dục nghề nghiệp, doanh nghiệp và chính quyền cơ sở trong đào tạo nghề, giải quyết việc làm, đưa người lao động đi làm việc ở nước ngoài theo hợp đồng</t>
  </si>
  <si>
    <t>Phát triển giáo dục đào tạo, y tế; bảo tồn, phát huy bản sắc văn hóa các dân tộc; phát triển du lịch cộng đồng, du lịch sinh thái cho đồng bào vùng dân tộc thiểu số và miền núi.</t>
  </si>
  <si>
    <t xml:space="preserve"> Cải tạo, nâng cấp, mở rộng Trường THCS Biên Sơn</t>
  </si>
  <si>
    <t>Cải tạo, nâng cấp trường THCS Tây Yên Tử, xã Tây Yên Tử</t>
  </si>
  <si>
    <t>Xây mới trường Mầm non Tây Yên Tử số 2, xã Tây Yên Tử,</t>
  </si>
  <si>
    <t xml:space="preserve">Xây dựng mới Trường Mầm non số 1, xã Sa Lý </t>
  </si>
  <si>
    <t>Xây mới trường Tiểu học Sơn Hải, xã Sơn Hải</t>
  </si>
  <si>
    <t>Cải tạo, nâng cấp, mở rộng trường Tiểu học Hộ Đáp, xã Sơn Hải</t>
  </si>
  <si>
    <t>Cơ quan chủ trì</t>
  </si>
  <si>
    <t xml:space="preserve">Diện tích trồng lúa nước và cây hàng năm được tưới tiêu chủ động. </t>
  </si>
  <si>
    <t xml:space="preserve">Dân số vùng dân tộc thiểu số và miền núi tham gia bảo hiểm y tế. </t>
  </si>
  <si>
    <t xml:space="preserve">Tỷ lệ thôn vùng đồng bào DTTS&amp;MN có nhà văn hóa đạt chuẩn </t>
  </si>
  <si>
    <t>Tỷ lệ thôn vùng đồng bào DTTS&amp;MN có nhà văn hóa</t>
  </si>
  <si>
    <t>Tỷ lệ xã vùng đồng bào DTTS&amp;MN có nhà văn hóa đạt chuẩn</t>
  </si>
  <si>
    <t>Đầu tư xây dựng, phát triển mô hình du lịch sinh thái, du lịch cộng đồng ở vùng đồng bào dân tộc thiểu số và miền núi.</t>
  </si>
  <si>
    <t xml:space="preserve">Doanh nghiệp, hợp tác xã, hộ sản xuất kinh doanh vùng đồng bào dân tộc thiểu số và miền núi được đào tạo, tập huấn, hướng dẫn, hỗ trợ tiếp cận thông tin về công nghệ số, ứng dụng công nghệ số, chuyển đổi số trong hoạt động sản xuất kinh doanh. </t>
  </si>
  <si>
    <t xml:space="preserve">Sở Khoa học và Công nghệ, các xã vùng dân tộc thiểu số và miền núi </t>
  </si>
  <si>
    <t>Sản phẩm OCOP là của vùng đồng bào dân tộc thiểu số và miền núi.</t>
  </si>
  <si>
    <t>Giảm tỷ lệ hộ nghèo đa chiều các xã đặc biệt  khó khăn xuống dưới 10%</t>
  </si>
  <si>
    <t xml:space="preserve">Các sở: Tài chính, Xây dựng, Nông nghiệp và Môi trường,  các xã vùng dân tộc thiểu số và miền núi </t>
  </si>
  <si>
    <t xml:space="preserve">Các sở: Tài chính, Xây dựng, Dân tộc và Tôn giáo,  các xã vùng dân tộc thiểu số và miền núi </t>
  </si>
  <si>
    <t xml:space="preserve">Sở Dân tộc và Tôn giáo, </t>
  </si>
  <si>
    <t xml:space="preserve">Tham mưu đầu tư xây dựng các ngầm tràn, cầu dân sinh trên địa bàn vùng đồng bào dân tộc thiểu số và miền núi </t>
  </si>
  <si>
    <t xml:space="preserve"> Tham mưu xây dựng đường tránh lũ, cầu qua sông, suối trên các tuyến quốc lộ, tỉnh lộ, đường liên xã trên địa bàn vùng đồng bào dân tộc thiểu số và miền núi </t>
  </si>
  <si>
    <t>Đầu tư cải tạo, nâng cấp trường học, cơ sở vật chất, trang thiết bị học tập cho các trường tại vùng đồng bào dân tộc thiểu số và miền núi; đầu tư cơ sở vật chất cho các trường học, nhất là các trường dân tộc nội trú, trường phổ thông dân tộc bán trú, trường phổ thông có học sinh bán trú đảm bảo có đủ cơ sở vật chất, trường lớp để tổ chức dạy và học 2 buổi/ngày cho học sinh trong độ tuổi đến trường.</t>
  </si>
  <si>
    <t>Cải tạo, nâng cấp các Bệnh viện đa khoa khu vực đồng bào dân tộc thiểu số và miền núi.</t>
  </si>
  <si>
    <t>Rà soát hạ tầng điện tại các xã, thôn bản đặc biệt khó khăn; đầu tư cải tạo hệ thống lưới điện của ngành điện, khắc phục được tình trạng điện yếu, phục vụ sản xuất và đời sống nhân dân, thúc đẩy phát triển kinh tế - xã hội.</t>
  </si>
  <si>
    <t xml:space="preserve">Kiểm soát các nguồn gây ô nhiễm môi trường từ các hoạt động sản xuất kinh doanh, khai thác khoáng sản, hạn chế mức thấp nhất những tác động đến môi trường sinh thái, cảnh quan tự nhiên. </t>
  </si>
  <si>
    <t>Tập huấn cho người có uy tín, bí thư chi bộ, ban phát triển thôn và cộng đồng về chuyển đổi số; hỗ trợ doanh nghiệp, hợp tác xã tiếp cận thông tin, chuyển đổi số</t>
  </si>
  <si>
    <t>Phát triển thương mại miền núi; đẩy mạnh ứng dụng tiến bộ khoa học công nghệ trong phát triển các kênh phân phối và thương mại điện tử; phát triển các mô hình sản xuất kinh doanh mới, kinh tế chia sẻ phù hợp đặc thù vùng đồng bào dân tộc thiểu số và miền núi.</t>
  </si>
  <si>
    <t>Xây dựng chính sách hỗ trợ, thu hút đầu tư phát triển công nghiệp chế biến, ngành nghề tiểu thủ công nghiệp; hỗ trợ phát triển thương hiệu, tổ chức xúc tiến, hỗ trợ tiêu thụ sản phẩm nông nghiệp của người dân vùng đồng bào dân tộc thiểu số. Thúc đẩy lưu thông và tiêu thụ hàng hóa nội vùng, liên vùng thông qua hệ thống chợ đầu mối và các hội chợ xúc tiến thương mại.</t>
  </si>
  <si>
    <t>Tham mưu UBND tỉnh ban hành Kế hoạch phát triển nguồn nhân lực tỉnh Bắc Ninh đến năm 2030, tầm nhìn đến năm 2045 theo Kế hoạch số 30-KH/TU ngày 26/3/2026 của Ban Thường vụ Tỉnh ủy Bắc Ninh về tiếp tục đổi mới công tác đào tạo nghề cho lao động nông thôn đáp ứng yêu cầu công nghiệp hóa, hiện đại hóa nông nghiệp, nông thôn; phát triển và nâng cao chất lượng giáo dục nghề nghiệp đến năm 2030, tầm nhìn đến năm 2045 trên địa bàn tỉnh Bắc Ninh và Chương trình "Đổi mới, nâng cao chất lượng đào tạo nghề nông thôn đến năm 2030" trên địa bàn tỉnh Bắc Ninh, trong đó ưu tiên đào tạo nghề, giải quyết việc làm tại chỗ cho lao động vùng đồng bào dân tộc thiểu số và miền núi; nâng cao kỹ năng nghề nghiệp để đáp ứng nhu cầu thị trường lao động công nghệ cao, hiện đại, góp phần phát triển kinh tế - xã hội của tỉnh.</t>
  </si>
  <si>
    <t>Triển khai thực hiện CTMTQG hiện đại hóa, nâng cao chất lượng giáo dục và đào tạo giai đoạn 2026 – 2035, trong đó ưu tiên đầu tư cho vùng đồng bào dân tộc thiểu số và miền núi”</t>
  </si>
  <si>
    <t>Từng bước chuẩn hoá đội ngũ y, bác sỹ tuyến xã; nâng cao chất lượng, điều kiện phục vụ, hoạt động của y tế cơ sở; chú trọng công tác y tế dự phòng, nâng cao kiến thức cho người dân về vấn đề an toàn thực phẩm, vệ sinh phòng bệnh, đuối nước trẻ em, tảo hôn trong vùng dân tộc thiểu số và miền núi.</t>
  </si>
  <si>
    <t>Triển khai thực hiện CTMTQG về chăm sóc sức khỏe, dân số và phát triển giai đoạn 2026 – 2035, trong đó ưu tiên hỗ trợ đầu tư cho vùng đồng bào dân tộc thiểu số và miền núi. Xây dựng cơ chế, chính sách đào tạo cán bộ có trình độ chuyên sâu là đồng bào dân tộc thiểu số, nguồn nhân lực y tế ở vùng có điều kiện kinh tế xã hội đặc biệt khó khăn.</t>
  </si>
  <si>
    <t xml:space="preserve">Triển khai thực hiện CTMTQG về phát triển văn hóa giai đoạn 2025 – 2035 trên địa bàn tỉnh, trong đó ưu tiên đầu tư cho vùng đồng bào dân tộc thiểu số và miền núi. Phát triển đồng bộ hệ thống thiết chế văn hóa, thể thao cơ sở đáp ứng nhu cầu sáng tạo, hưởng thụ văn hóa tinh thần của người dân vùng đồng bào dân tộc thiểu số và miền núi; Phát triển toàn diện văn hóa dân tộc thiểu số; </t>
  </si>
  <si>
    <t xml:space="preserve">Thực hiện có hiệu quả Quyết định số 417/QĐ-BNNMT ngày 31/01/2026 của Bộ Trưởng Bộ Nông nghiệp và Môi trường về phê duyệt Chương trình mục tiêu quốc gia xây dựng nông thôn mới, giảm nghèo bền vững và phát triển kinh tế - xã hội vùng đồng bào dân tộc thiểu số và miền núi giai đoạn 2026-2035, giai đoạn I: Từ năm 2026 đến năm 2030 trong vùng đồng bào dân tộc thiểu số và miền núi. 
Xác định rõ các mục tiêu, chỉ tiêu cần đạt được trong giai đoạn 2026-2030, xây dựng kế hoạch cụ thể đảm bảo thực hiện thành công các mục tiêu, chỉ tiêu, nội dung thực hiện của chương trình.
</t>
  </si>
  <si>
    <t>Củng cố, nâng cao hiệu lực, hiệu quả hoạt động của chính quyền cấp xã vùng đồng bào DTTS và miền núi; nâng cao chất lượng đội ngũ cán bộ, công chức, người hoạt động không chuyên trách ở cơ sở; phối hợp với các cơ quan của Đảng trong việc nâng cao năng lực lãnh đạo, chỉ đạo của cấp ủy, tổ chức đảng ở cơ sở</t>
  </si>
  <si>
    <t>Tập trung giải quyết các tranh chấp, khiếu kiện ngay từ cơ sở, không để xảy ra điểm nóng, những vấn đề phức tạp về an ninh trật tự</t>
  </si>
  <si>
    <r>
      <t xml:space="preserve">Kịp thời tham mưu hoàn thiện, chỉnh sửa, bổ sung các chính sách hiện có phù hợp với mô hình tổ chức hành chính hai cấp </t>
    </r>
    <r>
      <rPr>
        <i/>
        <sz val="12"/>
        <rFont val="Times New Roman"/>
        <family val="1"/>
      </rPr>
      <t>(tỉnh - xã)</t>
    </r>
    <r>
      <rPr>
        <sz val="12"/>
        <rFont val="Times New Roman"/>
        <family val="1"/>
      </rPr>
      <t>; tăng cường phân cấp, giao quyền chủ động cho các xã</t>
    </r>
  </si>
  <si>
    <t>Tham mưu xây dựng và ban hành chính sách đặc thù của địa phương, các đề án, chính sách, kế hoạch để phát triển bền vững kinh tế - xã hội vùng đồng bào dân tộc thiểu số và miền núi</t>
  </si>
  <si>
    <t xml:space="preserve">Tổ chức kiểm tra, giám sát, đánh giá việc thực hiện Chương trình; tham mưu xây dựng báo cáo, tổ chức sơ kết giữa kỳ vào tháng 6/2028; tổng kết cuối kỳ vào tháng 6/2030 nhằm đánh giá toàn diện kết quả Chương trình; </t>
  </si>
  <si>
    <t xml:space="preserve">Thực hiện tốt chính sách tín dụng đối với các đối tượng hộ nghèo, hộ đồng bào dân tộc thiểu số ở các xã, thôn đặc biệt khó khăn; Tạo điều kiện thuận lợi để các hộ dân ở vùng đặc biệt khó khăn, vùng đồng bào dân tộc thiểu số được vay vốn tín dụng ưu đãi để phát triển sản xuất thuận lợi, đúng quy định. </t>
  </si>
  <si>
    <t>Thực hiện đồng bộ các giải pháp về huy động vốn, bảo đảm huy động đầy đủ, kịp thời; tham mưu UBND tỉnh cân đối ngân sách tỉnh để thực hiện Chương trình. Ưu tiên bố trí vốn đầu tư phát triển cho các xã đặc biệt khó khăn, xã vùng đồng bào dân tộc thiểu số và miền núi</t>
  </si>
  <si>
    <t>Tổng chiều dài toàn tuyến L= 617,41 m; Cầu Trâu bơi chiều dài tuyến L= 339,95m và Cầu Khe Nươm chiều dài tuyến L= 277,46m. Bề rộng 9m</t>
  </si>
  <si>
    <t>Tổng chiều dài toàn tuyến L= 469,68 m, bề rộng 9m</t>
  </si>
  <si>
    <t>L=10km, BM=6m, BTXM</t>
  </si>
  <si>
    <t>L = 5km; B=6,5m</t>
  </si>
  <si>
    <t>Đường bê tông liên thôn thôn  Chung Sơn đi thôn Lọ, Tân Chung, xã An Lạc</t>
  </si>
  <si>
    <t xml:space="preserve"> Đường bê tông thôn Nà Ó đi thôn Thác, xã An Lạc</t>
  </si>
  <si>
    <t>L= 3,5km; Đầu tư tuyến chính theo quy mô cấp V miền núi (TCVN 4054:2005) với chiều rộng nền đường Bnền=6,50m, chiều rộng mặt đường Bmặt=5,5m (bao gồm cả gia cố lề), chiều rộng phần lề đất Blề=2x0,5m=1,0m</t>
  </si>
  <si>
    <t>Xây mới trường Phổ thông Dân tộc bán trú Tiểu học và Trung học cơ sở Vân Sơn</t>
  </si>
  <si>
    <t>Tổng chiều dài 2,5km, bề mặt rộng 5m</t>
  </si>
  <si>
    <t>Thôn Nà Vàng, thôn Khả, xã Vân Sơn</t>
  </si>
  <si>
    <t xml:space="preserve"> Đường bê tông liên thôn Nà Vàng đi thôn Khả xã Vân Sơn</t>
  </si>
  <si>
    <t xml:space="preserve">Trường Phổ thông Dân tộc bán trú Tiểu học và Trung học cơ sở Tân Sơn (cải tạo, nâng cấp CSVC hiện có, xây mới khu bán trú...)
</t>
  </si>
  <si>
    <t>(Kèm theo Kế hoạch số 212/KH-UBND ngày 09/6/2026 của UBND tỉnh Bắc Ninh)</t>
  </si>
  <si>
    <t>Phòng chủ trì tổng hợp, theo dõi đánh giá</t>
  </si>
  <si>
    <t>Phòng chính sách</t>
  </si>
  <si>
    <t>Phòng CTDT</t>
  </si>
  <si>
    <t>Phòng Chính sách</t>
  </si>
  <si>
    <t>Tăng cường công tác quản lý nhà nước về hoạt động tín ngưỡng, tôn giáo tại các xã vùng đồng bào DTTS; hướng dẫn, tạo điều kiện cho các tổ chức tôn giáo được nhà nước công nhận sinh hoạt theo đúng quy định của pháp luật, gắn với việc bảo tồn phát huy bản sắc văn hóa truyền thống.</t>
  </si>
  <si>
    <t>Phòng Tôn giáo</t>
  </si>
  <si>
    <t>Số người là đồng bào dân tộc được tuyên truyền Phổ biến chính sách pháp luật về tín ngưỡng, tôn giáo,</t>
  </si>
  <si>
    <t>Lượt Người</t>
  </si>
  <si>
    <t>Các xã vùng DTTS và miền núi</t>
  </si>
  <si>
    <t>Hội nghị trao đổi, giải đáp thông tin tình hình tôn giáo, tín ngưỡng đối với cán bộ, công chức làm công tác dân tộc, tôn giáo, tín ngưỡng trong vùng đồng bào dân tộc thiểu số</t>
  </si>
  <si>
    <t>Hội nghị</t>
  </si>
  <si>
    <t>Chủ động nắm bắt tình hình hoạt động của các hiện tượng tôn giáo mới, các tà đạo, đạo lạ độc hại lợi dụng địa bàn vùng đồng bào DTTS để tuyên truyền, kích động, chia rẽ khối đại đoàn kết toàn dân tộc.</t>
  </si>
  <si>
    <t>Chủ trì rà soát, tham mưu đề xuất sửa đổi, bổ sung xây dựng cơ chế, để bảo tồn, giữ gìn, phục hồi và phát triển các giá trị văn hoá vật thể, phi vật thể của đồng bào dân tộc thiểu số. Đầu tư nâng cấp các thiết chế văn hoá ở cơ sở, nhân rộng các thôn, bản văn hóa tại vùng đồng bào dân tộc thiểu số. Khuyến khích các địa phương, doanh nghiệp tư nhân phát triển du lịch cộng đồng, du lịch sinh thái bền vững; nhà nước hỗ trợ vốn và đào tạo kỹ năng du lịch, bảo tồn văn hóa để đưa du lịch cộng đồng thực sự trở thành mũi nhọn kinh tế.</t>
  </si>
  <si>
    <t xml:space="preserve">Tham mưu xây dựng kế hoạch, đề xuất danh mục dự án, công trình trọng điểm thúc đẩy phát triển kinh tế - xã hội tại các  xã đặc biệt khó khăn giai đoạn 2026-2030 </t>
  </si>
  <si>
    <t>Tham mưu xây dựng chính sách hỗ trợ đường giao thông  để xây dựng các tuyến đường trục thôn (bản), liên thôn (bản) thuộc các xã đặc biệt khó khăn (bao gồm các tuyến đường đất chưa được cứng hóa và các tuyến đã cứng hóa ở giai đoạn trước nay bị hư hỏng, xuống cấp). Tập trung vào các tuyến đường kết nối các vùng sản xuất tập trung, vùng nguyên liệu; tuyến kết nối các điểm du lịch sinh thái, du lịch cộng đồng.</t>
  </si>
  <si>
    <t>Xây dựng các công trình kè chống sạt lở; dự án quy hoạch, sắp xếp, bố trí ổn định dân cư; khu tái định cư hoặc hỗ trợ tái định cư xen ghép để đảm bảo các hộ dân có nhu cầu được di dời khỏi các nơi có nguy cơ xảy ra lũ ống, lũ quét, sạt lở.</t>
  </si>
  <si>
    <t>Đầu tư xây dựng các dự án nhà máy nước sạch tập trung để đạt được mục tiêu người dân vùng đồng bào dân tộc thiểu số và miền núi được sử dụng nước sạch.</t>
  </si>
  <si>
    <t>Đầu tư xây mới, cải tạo nâng cấp trạm y tế các xã để đạt tiêu chí quốc gia về y tế giai đoạn 2026 – 2030.</t>
  </si>
  <si>
    <t xml:space="preserve"> Đầu tư xây dựng nhà văn hóa xã, thôn đáp ứng nhu cầu sinh hoạt của người dân sau sáp nhập. Hoàn thiện hạ tầng du lịch tại các điểm đến nhằm thúc đẩy du lịch sinh thái, du lịch cộng đồng phát triển;</t>
  </si>
  <si>
    <t>Văn phòng</t>
  </si>
  <si>
    <t>Phòng CTDT,</t>
  </si>
  <si>
    <r>
      <t xml:space="preserve">PHÂN CÔNG NHIỆM VỤ THỰC HIỆN CÁC GIẢI PHÁP  KẾ HOẠCH SỐ 212/KH-UBND CỦA UBND TỈNH 
THỰC HIỆN  CHƯƠNG TRÌNH SỐ 22-CTr/TU  PHÁT TRIỂN VÙNG ĐỒNG BÀO DÂN TỘC THIỂU SỐ VÀ MIỀN NÚI GIAI ĐOẠN 2026–2030
</t>
    </r>
    <r>
      <rPr>
        <i/>
        <sz val="14"/>
        <rFont val="Times New Roman"/>
        <family val="1"/>
      </rPr>
      <t>(Kèm theo Kế hoạch số         /KH- SDTTG ngày     /7/2026 của Sở Dân tộc và Tôn giáo)</t>
    </r>
  </si>
  <si>
    <r>
      <t xml:space="preserve">PHÂN CÔNG NHIỆM VỤ THỰC HIỆN CÁC MỤC TIÊU CỤ THỂ KẾ HOẠCH SỐ 212/KH-UBND CỦA UBND TỈNH 
THỰC HIỆN  CHƯƠNG TRÌNH SỐ 22-CTr/TU  PHÁT TRIỂN VÙNG ĐỒNG BÀO DÂN TỘC THIỂU SỐ VÀ MIỀN NÚI 
GIAI ĐOẠN 2026–2030
</t>
    </r>
    <r>
      <rPr>
        <i/>
        <sz val="14"/>
        <rFont val="Times New Roman"/>
        <family val="1"/>
      </rPr>
      <t>(Kèm theo Kế hoạch số         /KH-SDTTG ngày     /7/2026 của Sở Dân tộc và Tôn giáo)</t>
    </r>
  </si>
  <si>
    <r>
      <t xml:space="preserve">PHÂN CÔNG NHIỆM VỤ THỰC HIỆN CÁC NỘI DUNG  KẾ HOẠCH SỐ 212/KH-UBND CỦA UBND TỈNH THỰC HIỆN  CHƯƠNG TRÌNH SỐ 22-CTr/TU  PHÁT TRIỂN VÙNG ĐỒNG BÀO DÂN TỘC THIỂU SỐ VÀ MIỀN NÚI 
GIAI ĐOẠN 2026–2030
</t>
    </r>
    <r>
      <rPr>
        <i/>
        <sz val="14"/>
        <color theme="1"/>
        <rFont val="Times New Roman"/>
        <family val="1"/>
      </rPr>
      <t>(Kèm theo Kế hoạch số         /KH- SDTTG ngày     /7/2026 của Sở Dân tộc và Tôn giáo)</t>
    </r>
  </si>
  <si>
    <t>Số chức sắc, chức việc, nhà tu hành, người có uy tín vùng đồng bào dân tộc được tuyên truyền Phổ biến chính sách pháp luật về tín ngưỡng, tôn giáo,</t>
  </si>
  <si>
    <t>Các sở, ngành liên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</si>
</sst>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_(* \(#,##0\);_(* &quot;-&quot;_);_(@_)"/>
    <numFmt numFmtId="165" formatCode="_(* #,##0.00_);_(* \(#,##0.00\);_(* &quot;-&quot;??_);_(@_)"/>
    <numFmt numFmtId="166" formatCode="_-* #,##0.00_-;\-* #,##0.00_-;_-* &quot;-&quot;??_-;_-@_-"/>
    <numFmt numFmtId="167" formatCode="_(* #,##0_);_(* \(#,##0\);_(* &quot;-&quot;??_);_(@_)"/>
    <numFmt numFmtId="168" formatCode="_-* #,##0_-;\-* #,##0_-;_-* &quot;-&quot;??_-;_-@_-"/>
    <numFmt numFmtId="169" formatCode="_(* #,##0.0_);_(* \(#,##0.0\);_(* &quot;-&quot;??_);_(@_)"/>
    <numFmt numFmtId="170" formatCode="#,##0_ ;\-#,##0\ "/>
    <numFmt numFmtId="171" formatCode="#,##0.0_ ;\-#,##0.0\ "/>
  </numFmts>
  <fonts count="34">
    <font>
      <sz val="11"/>
      <color theme="1"/>
      <name val="Calibri"/>
      <family val="2"/>
      <scheme val="minor"/>
    </font>
    <font>
      <sz val="14"/>
      <color theme="1"/>
      <name val="Times New Roman"/>
      <family val="1"/>
    </font>
    <font>
      <i/>
      <sz val="14"/>
      <color theme="1"/>
      <name val="Times New Roman"/>
      <family val="1"/>
    </font>
    <font>
      <b/>
      <sz val="14"/>
      <color theme="1"/>
      <name val="Times New Roman"/>
      <family val="1"/>
    </font>
    <font>
      <sz val="14"/>
      <name val="Times New Roman"/>
      <family val="1"/>
    </font>
    <font>
      <sz val="12"/>
      <color theme="1"/>
      <name val="Times New Roman"/>
      <family val="1"/>
    </font>
    <font>
      <sz val="12"/>
      <name val="Times New Roman"/>
      <family val="1"/>
    </font>
    <font>
      <sz val="10"/>
      <name val=".vntime"/>
      <family val="2"/>
    </font>
    <font>
      <sz val="11"/>
      <color indexed="8"/>
      <name val="Calibri"/>
      <family val="2"/>
    </font>
    <font>
      <sz val="14"/>
      <color rgb="FFFF0000"/>
      <name val="Times New Roman"/>
      <family val="1"/>
    </font>
    <font>
      <b/>
      <sz val="14"/>
      <name val="Times New Roman"/>
      <family val="1"/>
    </font>
    <font>
      <i/>
      <sz val="14"/>
      <name val="Times New Roman"/>
      <family val="1"/>
    </font>
    <font>
      <b/>
      <sz val="12"/>
      <name val="Times New Roman"/>
      <family val="1"/>
    </font>
    <font>
      <sz val="11"/>
      <color theme="1"/>
      <name val="Calibri"/>
      <family val="2"/>
      <scheme val="minor"/>
    </font>
    <font>
      <sz val="10"/>
      <name val="Arial"/>
      <family val="2"/>
    </font>
    <font>
      <sz val="10"/>
      <name val="MS Sans Serif"/>
      <family val="2"/>
    </font>
    <font>
      <sz val="11"/>
      <name val="Times New Roman"/>
      <family val="1"/>
    </font>
    <font>
      <b/>
      <sz val="11"/>
      <name val="Times New Roman"/>
      <family val="1"/>
    </font>
    <font>
      <sz val="13"/>
      <name val="Times New Roman"/>
      <family val="1"/>
    </font>
    <font>
      <i/>
      <sz val="12"/>
      <name val="Times New Roman"/>
      <family val="1"/>
    </font>
    <font>
      <sz val="11"/>
      <name val="Times New Roman"/>
      <family val="1"/>
      <charset val="163"/>
    </font>
    <font>
      <b/>
      <sz val="14"/>
      <name val="Times New Roman"/>
      <family val="1"/>
      <charset val="163"/>
    </font>
    <font>
      <i/>
      <sz val="14"/>
      <name val="Times New Roman"/>
      <family val="1"/>
      <charset val="163"/>
    </font>
    <font>
      <b/>
      <sz val="11"/>
      <name val="Times New Roman"/>
      <family val="1"/>
      <charset val="163"/>
    </font>
    <font>
      <b/>
      <i/>
      <sz val="11"/>
      <name val="Times New Roman"/>
      <family val="1"/>
      <charset val="163"/>
    </font>
    <font>
      <b/>
      <sz val="12"/>
      <name val="Times New Roman"/>
      <family val="1"/>
      <charset val="163"/>
    </font>
    <font>
      <sz val="12"/>
      <name val="Times New Roman"/>
      <family val="1"/>
      <charset val="163"/>
    </font>
    <font>
      <b/>
      <i/>
      <sz val="12"/>
      <name val="Times New Roman"/>
      <family val="1"/>
      <charset val="163"/>
    </font>
    <font>
      <i/>
      <sz val="12"/>
      <name val="Times New Roman"/>
      <family val="1"/>
      <charset val="163"/>
    </font>
    <font>
      <sz val="12"/>
      <name val="TimesNewRoman"/>
      <charset val="163"/>
    </font>
    <font>
      <sz val="14"/>
      <name val="Times New Roman"/>
      <family val="1"/>
    </font>
    <font>
      <sz val="14"/>
      <color theme="1"/>
      <name val="Times New Roman"/>
      <family val="1"/>
    </font>
    <font>
      <sz val="11.5"/>
      <name val="Times New Roman"/>
      <family val="1"/>
    </font>
    <font>
      <b/>
      <i/>
      <sz val="12"/>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0" fontId="7" fillId="0" borderId="0" applyNumberFormat="0" applyFill="0" applyBorder="0" applyAlignment="0" applyProtection="0"/>
    <xf numFmtId="0" fontId="8" fillId="0" borderId="0"/>
    <xf numFmtId="166" fontId="13" fillId="0" borderId="0" applyFont="0" applyFill="0" applyBorder="0" applyAlignment="0" applyProtection="0"/>
    <xf numFmtId="0" fontId="14" fillId="0" borderId="0"/>
    <xf numFmtId="0" fontId="14" fillId="0" borderId="0"/>
    <xf numFmtId="0" fontId="6" fillId="0" borderId="0"/>
    <xf numFmtId="0" fontId="8" fillId="0" borderId="0"/>
    <xf numFmtId="0" fontId="13" fillId="0" borderId="0"/>
    <xf numFmtId="165" fontId="14" fillId="0" borderId="0" applyFont="0" applyFill="0" applyBorder="0" applyAlignment="0" applyProtection="0"/>
    <xf numFmtId="165" fontId="6" fillId="0" borderId="0" applyFont="0" applyFill="0" applyBorder="0" applyAlignment="0" applyProtection="0"/>
    <xf numFmtId="0" fontId="6" fillId="0" borderId="0"/>
    <xf numFmtId="0" fontId="8" fillId="0" borderId="0" applyFill="0" applyProtection="0"/>
    <xf numFmtId="0" fontId="14" fillId="0" borderId="0"/>
    <xf numFmtId="0" fontId="15" fillId="0" borderId="0"/>
  </cellStyleXfs>
  <cellXfs count="169">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26" fillId="0" borderId="1" xfId="1" applyFont="1" applyFill="1" applyBorder="1" applyAlignment="1">
      <alignment horizontal="center" vertical="center" wrapText="1"/>
    </xf>
    <xf numFmtId="0" fontId="26" fillId="0" borderId="1" xfId="1" applyFont="1" applyFill="1" applyBorder="1" applyAlignment="1">
      <alignment horizontal="left" vertical="center" wrapText="1"/>
    </xf>
    <xf numFmtId="168" fontId="26" fillId="0" borderId="1" xfId="3" applyNumberFormat="1" applyFont="1" applyFill="1" applyBorder="1" applyAlignment="1">
      <alignment horizontal="center" vertical="center" wrapText="1"/>
    </xf>
    <xf numFmtId="3" fontId="26" fillId="0" borderId="1" xfId="3" applyNumberFormat="1" applyFont="1" applyFill="1" applyBorder="1" applyAlignment="1">
      <alignment horizontal="center" vertical="center" wrapText="1"/>
    </xf>
    <xf numFmtId="167" fontId="26" fillId="0" borderId="1" xfId="3" applyNumberFormat="1" applyFont="1" applyFill="1" applyBorder="1" applyAlignment="1">
      <alignment horizontal="center" vertical="center" wrapText="1"/>
    </xf>
    <xf numFmtId="167" fontId="26" fillId="0" borderId="1" xfId="3" applyNumberFormat="1" applyFont="1" applyFill="1" applyBorder="1" applyAlignment="1">
      <alignment vertical="center" wrapText="1"/>
    </xf>
    <xf numFmtId="3" fontId="25" fillId="0" borderId="1" xfId="3" applyNumberFormat="1" applyFont="1" applyFill="1" applyBorder="1" applyAlignment="1">
      <alignment horizontal="center" vertical="center" wrapText="1"/>
    </xf>
    <xf numFmtId="3" fontId="26" fillId="0" borderId="1" xfId="9" applyNumberFormat="1" applyFont="1" applyFill="1" applyBorder="1" applyAlignment="1">
      <alignment horizontal="center" vertical="center" wrapText="1"/>
    </xf>
    <xf numFmtId="3" fontId="26" fillId="0" borderId="1" xfId="10" applyNumberFormat="1" applyFont="1" applyFill="1" applyBorder="1" applyAlignment="1">
      <alignment horizontal="center" vertical="center"/>
    </xf>
    <xf numFmtId="167" fontId="26" fillId="0" borderId="1" xfId="10" applyNumberFormat="1" applyFont="1" applyFill="1" applyBorder="1" applyAlignment="1">
      <alignment horizontal="center" vertical="center" wrapText="1"/>
    </xf>
    <xf numFmtId="3" fontId="26" fillId="0" borderId="1" xfId="10" applyNumberFormat="1" applyFont="1" applyFill="1" applyBorder="1" applyAlignment="1">
      <alignment horizontal="center" vertical="center" wrapText="1"/>
    </xf>
    <xf numFmtId="3" fontId="26" fillId="0" borderId="1" xfId="12" applyNumberFormat="1" applyFont="1" applyFill="1" applyBorder="1" applyAlignment="1" applyProtection="1">
      <alignment horizontal="left" vertical="center" wrapText="1"/>
    </xf>
    <xf numFmtId="3" fontId="26" fillId="0" borderId="1" xfId="12" applyNumberFormat="1" applyFont="1" applyFill="1" applyBorder="1" applyAlignment="1" applyProtection="1">
      <alignment horizontal="center" vertical="center" wrapText="1"/>
    </xf>
    <xf numFmtId="0" fontId="25" fillId="0" borderId="1" xfId="1" applyFont="1" applyFill="1" applyBorder="1" applyAlignment="1">
      <alignment horizontal="left" vertical="center" wrapText="1"/>
    </xf>
    <xf numFmtId="0" fontId="25" fillId="0" borderId="1" xfId="1" applyFont="1" applyFill="1" applyBorder="1" applyAlignment="1">
      <alignment horizontal="center" vertical="center" wrapText="1"/>
    </xf>
    <xf numFmtId="170" fontId="26" fillId="0" borderId="1" xfId="10" applyNumberFormat="1" applyFont="1" applyFill="1" applyBorder="1" applyAlignment="1">
      <alignment horizontal="center" vertical="center" wrapText="1"/>
    </xf>
    <xf numFmtId="170" fontId="25" fillId="0" borderId="1" xfId="1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16" fillId="0" borderId="0" xfId="0" applyFont="1" applyFill="1" applyAlignment="1">
      <alignment wrapText="1"/>
    </xf>
    <xf numFmtId="0" fontId="23" fillId="0" borderId="0" xfId="0" applyFont="1" applyFill="1" applyAlignment="1">
      <alignment horizontal="center" wrapText="1"/>
    </xf>
    <xf numFmtId="0" fontId="23" fillId="0" borderId="2" xfId="0" applyFont="1" applyFill="1" applyBorder="1" applyAlignment="1">
      <alignment horizontal="center" wrapText="1"/>
    </xf>
    <xf numFmtId="0" fontId="18" fillId="0" borderId="0" xfId="0" applyFont="1" applyFill="1" applyAlignment="1">
      <alignment vertical="center" wrapText="1"/>
    </xf>
    <xf numFmtId="0" fontId="26" fillId="0" borderId="1" xfId="0" applyFont="1" applyFill="1" applyBorder="1" applyAlignment="1">
      <alignment horizontal="center" vertical="center" wrapText="1"/>
    </xf>
    <xf numFmtId="0" fontId="16" fillId="0" borderId="0" xfId="0" applyFont="1" applyFill="1" applyAlignment="1">
      <alignment vertical="center" wrapText="1"/>
    </xf>
    <xf numFmtId="0" fontId="27" fillId="0" borderId="1" xfId="0"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6" fillId="0" borderId="1" xfId="0" applyFont="1" applyFill="1" applyBorder="1" applyAlignment="1">
      <alignment horizontal="justify" vertical="center"/>
    </xf>
    <xf numFmtId="3" fontId="26" fillId="0" borderId="1" xfId="0" applyNumberFormat="1" applyFont="1" applyFill="1" applyBorder="1" applyAlignment="1">
      <alignment horizontal="center" vertical="center" wrapText="1"/>
    </xf>
    <xf numFmtId="0" fontId="26" fillId="0" borderId="1" xfId="0" applyFont="1" applyFill="1" applyBorder="1" applyAlignment="1">
      <alignment wrapText="1"/>
    </xf>
    <xf numFmtId="0" fontId="26" fillId="0" borderId="1" xfId="0" applyFont="1" applyFill="1" applyBorder="1" applyAlignment="1">
      <alignment horizontal="center" wrapText="1"/>
    </xf>
    <xf numFmtId="0" fontId="26" fillId="0" borderId="1" xfId="4" applyFont="1" applyFill="1" applyBorder="1" applyAlignment="1">
      <alignment horizontal="left" vertical="center" wrapText="1"/>
    </xf>
    <xf numFmtId="3" fontId="26" fillId="0" borderId="1" xfId="5" quotePrefix="1" applyNumberFormat="1" applyFont="1" applyFill="1" applyBorder="1" applyAlignment="1">
      <alignment horizontal="center" vertical="center" wrapText="1"/>
    </xf>
    <xf numFmtId="164" fontId="26" fillId="0" borderId="1" xfId="6" applyNumberFormat="1" applyFont="1" applyFill="1" applyBorder="1" applyAlignment="1">
      <alignment horizontal="center" vertical="center" wrapText="1"/>
    </xf>
    <xf numFmtId="3" fontId="26" fillId="0" borderId="1" xfId="7" applyNumberFormat="1" applyFont="1" applyFill="1" applyBorder="1" applyAlignment="1">
      <alignment horizontal="center" vertical="center"/>
    </xf>
    <xf numFmtId="3" fontId="26" fillId="0" borderId="1" xfId="7" applyNumberFormat="1" applyFont="1" applyFill="1" applyBorder="1" applyAlignment="1">
      <alignment horizontal="right" vertical="center"/>
    </xf>
    <xf numFmtId="0" fontId="27" fillId="0" borderId="1" xfId="0" applyFont="1" applyFill="1" applyBorder="1" applyAlignment="1">
      <alignment vertical="center" wrapText="1"/>
    </xf>
    <xf numFmtId="0" fontId="26" fillId="0" borderId="1" xfId="0" applyFont="1" applyFill="1" applyBorder="1" applyAlignment="1">
      <alignment vertical="center" wrapText="1"/>
    </xf>
    <xf numFmtId="165" fontId="26" fillId="0" borderId="1" xfId="0" applyNumberFormat="1" applyFont="1" applyFill="1" applyBorder="1" applyAlignment="1">
      <alignment horizontal="center" vertical="center" wrapText="1"/>
    </xf>
    <xf numFmtId="167" fontId="26" fillId="0" borderId="1" xfId="8" applyNumberFormat="1" applyFont="1" applyFill="1" applyBorder="1" applyAlignment="1">
      <alignment horizontal="center" vertical="center" wrapText="1"/>
    </xf>
    <xf numFmtId="167" fontId="26" fillId="0" borderId="1" xfId="8" applyNumberFormat="1" applyFont="1" applyFill="1" applyBorder="1" applyAlignment="1">
      <alignment vertical="center" wrapText="1"/>
    </xf>
    <xf numFmtId="3" fontId="26" fillId="0" borderId="1" xfId="8" applyNumberFormat="1" applyFont="1" applyFill="1" applyBorder="1" applyAlignment="1">
      <alignment horizontal="center" vertical="center" wrapText="1"/>
    </xf>
    <xf numFmtId="3" fontId="26" fillId="0" borderId="1" xfId="8" applyNumberFormat="1" applyFont="1" applyFill="1" applyBorder="1" applyAlignment="1">
      <alignment vertical="center" wrapText="1"/>
    </xf>
    <xf numFmtId="0" fontId="26" fillId="0" borderId="1" xfId="0" applyFont="1" applyFill="1" applyBorder="1" applyAlignment="1">
      <alignment horizontal="center" vertical="center"/>
    </xf>
    <xf numFmtId="3"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4" fontId="26" fillId="0" borderId="1" xfId="0" quotePrefix="1" applyNumberFormat="1" applyFont="1" applyFill="1" applyBorder="1" applyAlignment="1">
      <alignment vertical="center" wrapText="1"/>
    </xf>
    <xf numFmtId="1" fontId="26" fillId="0" borderId="1" xfId="0" applyNumberFormat="1" applyFont="1" applyFill="1" applyBorder="1" applyAlignment="1">
      <alignment horizontal="left" vertical="center" wrapText="1"/>
    </xf>
    <xf numFmtId="167" fontId="26" fillId="0" borderId="1" xfId="0" applyNumberFormat="1" applyFont="1" applyFill="1" applyBorder="1" applyAlignment="1">
      <alignment horizontal="center" vertical="center" wrapText="1"/>
    </xf>
    <xf numFmtId="167" fontId="26" fillId="0" borderId="1" xfId="0" applyNumberFormat="1" applyFont="1" applyFill="1" applyBorder="1" applyAlignment="1">
      <alignment vertical="center" wrapText="1"/>
    </xf>
    <xf numFmtId="3" fontId="26" fillId="0" borderId="1" xfId="5" applyNumberFormat="1" applyFont="1" applyFill="1" applyBorder="1" applyAlignment="1">
      <alignment horizontal="left" vertical="center" wrapText="1"/>
    </xf>
    <xf numFmtId="3" fontId="26" fillId="0" borderId="1" xfId="5" applyNumberFormat="1" applyFont="1" applyFill="1" applyBorder="1" applyAlignment="1">
      <alignment horizontal="center" vertical="center" wrapText="1"/>
    </xf>
    <xf numFmtId="0" fontId="26" fillId="0" borderId="1" xfId="2" applyFont="1" applyFill="1" applyBorder="1" applyAlignment="1">
      <alignment horizontal="left" vertical="center" wrapText="1"/>
    </xf>
    <xf numFmtId="0" fontId="26" fillId="0" borderId="1" xfId="2" applyFont="1" applyFill="1" applyBorder="1" applyAlignment="1">
      <alignment horizontal="center" vertical="center" wrapText="1"/>
    </xf>
    <xf numFmtId="3" fontId="26" fillId="0" borderId="1" xfId="0" applyNumberFormat="1" applyFont="1" applyFill="1" applyBorder="1" applyAlignment="1">
      <alignment vertical="center" wrapText="1"/>
    </xf>
    <xf numFmtId="0" fontId="25" fillId="0" borderId="1" xfId="0" applyFont="1" applyFill="1" applyBorder="1" applyAlignment="1">
      <alignment horizontal="left" vertical="center" wrapText="1"/>
    </xf>
    <xf numFmtId="0" fontId="12" fillId="0" borderId="0" xfId="0" applyFont="1" applyFill="1"/>
    <xf numFmtId="1" fontId="26" fillId="0" borderId="1" xfId="2" applyNumberFormat="1" applyFont="1" applyFill="1" applyBorder="1" applyAlignment="1">
      <alignment horizontal="left" vertical="center" wrapText="1"/>
    </xf>
    <xf numFmtId="1" fontId="26" fillId="0" borderId="1" xfId="5" applyNumberFormat="1" applyFont="1" applyFill="1" applyBorder="1" applyAlignment="1">
      <alignment horizontal="left" vertical="center" wrapText="1"/>
    </xf>
    <xf numFmtId="0" fontId="25" fillId="0" borderId="1" xfId="0" applyFont="1" applyFill="1" applyBorder="1" applyAlignment="1">
      <alignment wrapText="1"/>
    </xf>
    <xf numFmtId="1" fontId="26" fillId="0" borderId="1" xfId="11" applyNumberFormat="1" applyFont="1" applyFill="1" applyBorder="1" applyAlignment="1">
      <alignment horizontal="left" vertical="center" wrapText="1"/>
    </xf>
    <xf numFmtId="3" fontId="26" fillId="0" borderId="1" xfId="13" applyNumberFormat="1"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6" fillId="0" borderId="1" xfId="14" applyFont="1" applyFill="1" applyBorder="1" applyAlignment="1">
      <alignment horizontal="left" vertical="center" wrapText="1"/>
    </xf>
    <xf numFmtId="3" fontId="26" fillId="0" borderId="1" xfId="0" applyNumberFormat="1" applyFont="1" applyFill="1" applyBorder="1" applyAlignment="1">
      <alignment wrapText="1"/>
    </xf>
    <xf numFmtId="0" fontId="25" fillId="0" borderId="1" xfId="4" applyFont="1" applyFill="1" applyBorder="1" applyAlignment="1">
      <alignment horizontal="left" vertical="center" wrapText="1"/>
    </xf>
    <xf numFmtId="0" fontId="17" fillId="0"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vertical="center" wrapText="1"/>
    </xf>
    <xf numFmtId="1" fontId="16" fillId="0" borderId="0" xfId="0" applyNumberFormat="1" applyFont="1" applyFill="1" applyAlignment="1">
      <alignment horizontal="center" vertical="center" wrapText="1"/>
    </xf>
    <xf numFmtId="0" fontId="17" fillId="0" borderId="0" xfId="0" applyFont="1" applyFill="1" applyAlignment="1">
      <alignment horizontal="center" vertical="center" wrapText="1"/>
    </xf>
    <xf numFmtId="0" fontId="19" fillId="0" borderId="0" xfId="0" applyFont="1" applyFill="1" applyAlignment="1">
      <alignment vertical="center" wrapText="1"/>
    </xf>
    <xf numFmtId="0" fontId="6" fillId="0" borderId="0" xfId="0" applyFont="1" applyFill="1" applyAlignment="1">
      <alignment vertical="center" wrapText="1"/>
    </xf>
    <xf numFmtId="0" fontId="12" fillId="0" borderId="0" xfId="0" applyFont="1" applyFill="1" applyAlignment="1">
      <alignment vertical="center" wrapText="1"/>
    </xf>
    <xf numFmtId="0" fontId="6" fillId="0" borderId="0" xfId="0" applyFont="1" applyFill="1" applyAlignment="1">
      <alignment wrapText="1"/>
    </xf>
    <xf numFmtId="166" fontId="26" fillId="0" borderId="1" xfId="3" applyFont="1" applyFill="1" applyBorder="1" applyAlignment="1">
      <alignment horizontal="center" vertical="center" wrapText="1"/>
    </xf>
    <xf numFmtId="1" fontId="6" fillId="0" borderId="0" xfId="5" applyNumberFormat="1" applyFont="1" applyFill="1" applyAlignment="1">
      <alignment horizontal="left" vertical="center" wrapText="1"/>
    </xf>
    <xf numFmtId="0" fontId="12" fillId="0" borderId="0" xfId="0" applyFont="1" applyFill="1" applyAlignment="1">
      <alignment wrapText="1"/>
    </xf>
    <xf numFmtId="0" fontId="29" fillId="0" borderId="1" xfId="0" applyFont="1" applyFill="1" applyBorder="1" applyAlignment="1">
      <alignment horizontal="center" vertical="center" wrapText="1"/>
    </xf>
    <xf numFmtId="3" fontId="26" fillId="0" borderId="1" xfId="9" applyNumberFormat="1" applyFont="1" applyFill="1" applyBorder="1" applyAlignment="1">
      <alignment horizontal="right" vertical="center" wrapText="1"/>
    </xf>
    <xf numFmtId="171" fontId="26" fillId="0" borderId="1" xfId="10" applyNumberFormat="1" applyFont="1" applyFill="1" applyBorder="1" applyAlignment="1">
      <alignment vertical="center" wrapText="1"/>
    </xf>
    <xf numFmtId="168" fontId="26" fillId="0" borderId="1" xfId="10" applyNumberFormat="1" applyFont="1" applyFill="1" applyBorder="1" applyAlignment="1">
      <alignment horizontal="center" vertical="center" wrapText="1"/>
    </xf>
    <xf numFmtId="167" fontId="26" fillId="0" borderId="1" xfId="10" applyNumberFormat="1" applyFont="1" applyFill="1" applyBorder="1"/>
    <xf numFmtId="0" fontId="26" fillId="0" borderId="1" xfId="0" applyFont="1" applyFill="1" applyBorder="1"/>
    <xf numFmtId="167" fontId="26" fillId="0" borderId="1" xfId="10" applyNumberFormat="1" applyFont="1" applyFill="1" applyBorder="1" applyAlignment="1">
      <alignment horizontal="center" vertical="center"/>
    </xf>
    <xf numFmtId="168" fontId="25" fillId="0" borderId="1" xfId="10" applyNumberFormat="1" applyFont="1" applyFill="1" applyBorder="1" applyAlignment="1">
      <alignment horizontal="center" vertical="center" wrapText="1"/>
    </xf>
    <xf numFmtId="168" fontId="31" fillId="0" borderId="1" xfId="3" applyNumberFormat="1" applyFont="1" applyFill="1" applyBorder="1" applyAlignment="1">
      <alignment vertical="center" wrapText="1"/>
    </xf>
    <xf numFmtId="1" fontId="26" fillId="0" borderId="1" xfId="5" quotePrefix="1" applyNumberFormat="1" applyFont="1" applyFill="1" applyBorder="1" applyAlignment="1">
      <alignment vertical="center" wrapText="1"/>
    </xf>
    <xf numFmtId="168" fontId="26" fillId="0" borderId="1" xfId="3" applyNumberFormat="1" applyFont="1" applyFill="1" applyBorder="1" applyAlignment="1">
      <alignment vertical="center" wrapText="1"/>
    </xf>
    <xf numFmtId="3" fontId="30" fillId="0" borderId="1" xfId="0" applyNumberFormat="1" applyFont="1" applyFill="1" applyBorder="1" applyAlignment="1">
      <alignment horizontal="center" vertical="center" wrapText="1"/>
    </xf>
    <xf numFmtId="168" fontId="30" fillId="0" borderId="1" xfId="3" applyNumberFormat="1" applyFont="1" applyFill="1" applyBorder="1" applyAlignment="1">
      <alignment horizontal="right" vertical="center" wrapText="1"/>
    </xf>
    <xf numFmtId="0" fontId="30" fillId="0" borderId="1" xfId="0" applyFont="1" applyFill="1" applyBorder="1" applyAlignment="1">
      <alignment horizontal="center" vertical="center" wrapText="1"/>
    </xf>
    <xf numFmtId="0" fontId="20" fillId="0" borderId="1" xfId="1" applyFont="1" applyFill="1" applyBorder="1" applyAlignment="1">
      <alignment horizontal="left" vertical="center" wrapText="1"/>
    </xf>
    <xf numFmtId="165" fontId="20" fillId="0" borderId="1" xfId="0" applyNumberFormat="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6" fillId="0" borderId="0" xfId="0" applyFont="1" applyFill="1" applyAlignment="1">
      <alignment wrapText="1"/>
    </xf>
    <xf numFmtId="1" fontId="2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1" xfId="0" applyFont="1" applyFill="1" applyBorder="1" applyAlignment="1">
      <alignment wrapText="1"/>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70" fontId="12" fillId="0" borderId="1" xfId="1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6" fillId="0" borderId="1" xfId="0" applyFont="1" applyFill="1" applyBorder="1" applyAlignment="1">
      <alignment horizontal="center" wrapText="1"/>
    </xf>
    <xf numFmtId="167" fontId="6" fillId="0" borderId="1" xfId="8" applyNumberFormat="1" applyFont="1" applyFill="1" applyBorder="1" applyAlignment="1">
      <alignment horizontal="center" vertical="center" wrapText="1"/>
    </xf>
    <xf numFmtId="168" fontId="6" fillId="0" borderId="1" xfId="3" applyNumberFormat="1" applyFont="1" applyFill="1" applyBorder="1" applyAlignment="1">
      <alignment horizontal="center" vertical="center" wrapText="1"/>
    </xf>
    <xf numFmtId="168" fontId="4" fillId="0" borderId="1" xfId="3" applyNumberFormat="1" applyFont="1" applyFill="1" applyBorder="1" applyAlignment="1">
      <alignment horizontal="right" vertical="center" wrapText="1"/>
    </xf>
    <xf numFmtId="3"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167" fontId="6" fillId="0" borderId="1" xfId="3"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3" fontId="6" fillId="0" borderId="1" xfId="9" applyNumberFormat="1" applyFont="1" applyFill="1" applyBorder="1" applyAlignment="1">
      <alignment horizontal="center" vertical="center" wrapText="1"/>
    </xf>
    <xf numFmtId="167" fontId="6" fillId="0" borderId="1" xfId="10"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67" fontId="6" fillId="0" borderId="1" xfId="8" applyNumberFormat="1" applyFont="1" applyFill="1" applyBorder="1" applyAlignment="1">
      <alignment vertical="center" wrapText="1"/>
    </xf>
    <xf numFmtId="0" fontId="16" fillId="0" borderId="1" xfId="1" applyFont="1" applyFill="1" applyBorder="1" applyAlignment="1">
      <alignment horizontal="left" vertical="center" wrapText="1"/>
    </xf>
    <xf numFmtId="165" fontId="16" fillId="0" borderId="1" xfId="0" applyNumberFormat="1" applyFont="1" applyFill="1" applyBorder="1" applyAlignment="1">
      <alignment horizontal="center" vertical="center" wrapText="1"/>
    </xf>
    <xf numFmtId="3" fontId="6" fillId="0" borderId="1" xfId="9" applyNumberFormat="1" applyFont="1" applyFill="1" applyBorder="1" applyAlignment="1">
      <alignment vertical="center" wrapText="1"/>
    </xf>
    <xf numFmtId="170" fontId="6" fillId="0" borderId="1" xfId="10" applyNumberFormat="1" applyFont="1" applyFill="1" applyBorder="1" applyAlignment="1">
      <alignment horizontal="center" vertical="center" wrapText="1"/>
    </xf>
    <xf numFmtId="0" fontId="4" fillId="0" borderId="0" xfId="0" applyFont="1" applyFill="1" applyAlignment="1">
      <alignment vertical="center" wrapText="1"/>
    </xf>
    <xf numFmtId="0" fontId="10" fillId="0" borderId="0" xfId="0" applyFont="1" applyFill="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0" xfId="0" applyFont="1" applyFill="1" applyAlignment="1">
      <alignment horizontal="left" vertical="center" wrapText="1"/>
    </xf>
    <xf numFmtId="0" fontId="6" fillId="0" borderId="1" xfId="0" applyFont="1" applyFill="1" applyBorder="1" applyAlignment="1">
      <alignment horizontal="center" vertical="center"/>
    </xf>
    <xf numFmtId="0" fontId="4" fillId="0" borderId="0" xfId="0" applyFont="1" applyFill="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justify"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32" fillId="0" borderId="1" xfId="0" applyFont="1" applyFill="1" applyBorder="1" applyAlignment="1">
      <alignment horizontal="justify" vertical="center"/>
    </xf>
    <xf numFmtId="0" fontId="16" fillId="0" borderId="1" xfId="0" applyFont="1" applyFill="1" applyBorder="1" applyAlignment="1">
      <alignment horizontal="center" vertical="center" wrapText="1"/>
    </xf>
    <xf numFmtId="0" fontId="6" fillId="0" borderId="1" xfId="0" applyFont="1" applyFill="1" applyBorder="1" applyAlignment="1">
      <alignment vertical="center"/>
    </xf>
    <xf numFmtId="16"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1"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0" xfId="0" applyFont="1" applyFill="1" applyAlignment="1">
      <alignment horizontal="center" wrapText="1"/>
    </xf>
    <xf numFmtId="0" fontId="22" fillId="0" borderId="0" xfId="0" applyFont="1" applyFill="1" applyAlignment="1">
      <alignment horizontal="center" wrapText="1"/>
    </xf>
    <xf numFmtId="0" fontId="24" fillId="0" borderId="2" xfId="0" applyFont="1" applyFill="1" applyBorder="1" applyAlignment="1">
      <alignment horizontal="right" vertical="center" wrapText="1"/>
    </xf>
    <xf numFmtId="0" fontId="24" fillId="0" borderId="2"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center" wrapText="1"/>
    </xf>
  </cellXfs>
  <cellStyles count="15">
    <cellStyle name="Comma" xfId="3" builtinId="3"/>
    <cellStyle name="Comma 10" xfId="9"/>
    <cellStyle name="Comma 2" xfId="10"/>
    <cellStyle name="Normal" xfId="0" builtinId="0"/>
    <cellStyle name="Normal 13 2" xfId="13"/>
    <cellStyle name="Normal 17" xfId="8"/>
    <cellStyle name="Normal 2 10" xfId="6"/>
    <cellStyle name="Normal 2 3" xfId="2"/>
    <cellStyle name="Normal 3" xfId="4"/>
    <cellStyle name="Normal 8" xfId="12"/>
    <cellStyle name="Normal_Bieu mau (CV )" xfId="5"/>
    <cellStyle name="Normal_Bieu PB von chi tiet CT 135 nam 2017 (Chien 5.7.2017)" xfId="11"/>
    <cellStyle name="Normal_Sheet1 (2)" xfId="7"/>
    <cellStyle name="Style 1 2" xfId="14"/>
    <cellStyle name="Style 1_Son Dong" xfId="1"/>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1287780</xdr:colOff>
      <xdr:row>60</xdr:row>
      <xdr:rowOff>0</xdr:rowOff>
    </xdr:from>
    <xdr:to>
      <xdr:col>2</xdr:col>
      <xdr:colOff>0</xdr:colOff>
      <xdr:row>60</xdr:row>
      <xdr:rowOff>83820</xdr:rowOff>
    </xdr:to>
    <xdr:sp macro="" textlink="">
      <xdr:nvSpPr>
        <xdr:cNvPr id="2" name="Text Box 128">
          <a:extLst>
            <a:ext uri="{FF2B5EF4-FFF2-40B4-BE49-F238E27FC236}">
              <a16:creationId xmlns:a16="http://schemas.microsoft.com/office/drawing/2014/main" id="{11781F5E-0462-4C97-9043-41B2974CDA9A}"/>
            </a:ext>
          </a:extLst>
        </xdr:cNvPr>
        <xdr:cNvSpPr txBox="1">
          <a:spLocks noChangeArrowheads="1"/>
        </xdr:cNvSpPr>
      </xdr:nvSpPr>
      <xdr:spPr bwMode="auto">
        <a:xfrm>
          <a:off x="1634490" y="44458890"/>
          <a:ext cx="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1287780</xdr:colOff>
      <xdr:row>60</xdr:row>
      <xdr:rowOff>0</xdr:rowOff>
    </xdr:from>
    <xdr:to>
      <xdr:col>2</xdr:col>
      <xdr:colOff>0</xdr:colOff>
      <xdr:row>60</xdr:row>
      <xdr:rowOff>83820</xdr:rowOff>
    </xdr:to>
    <xdr:sp macro="" textlink="">
      <xdr:nvSpPr>
        <xdr:cNvPr id="3" name="Text Box 128">
          <a:extLst>
            <a:ext uri="{FF2B5EF4-FFF2-40B4-BE49-F238E27FC236}">
              <a16:creationId xmlns:a16="http://schemas.microsoft.com/office/drawing/2014/main" id="{C2178A5A-774D-4A29-B720-B0B9118F3047}"/>
            </a:ext>
          </a:extLst>
        </xdr:cNvPr>
        <xdr:cNvSpPr txBox="1">
          <a:spLocks noChangeArrowheads="1"/>
        </xdr:cNvSpPr>
      </xdr:nvSpPr>
      <xdr:spPr bwMode="auto">
        <a:xfrm>
          <a:off x="1634490" y="44458890"/>
          <a:ext cx="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1287780</xdr:colOff>
      <xdr:row>65</xdr:row>
      <xdr:rowOff>0</xdr:rowOff>
    </xdr:from>
    <xdr:to>
      <xdr:col>2</xdr:col>
      <xdr:colOff>0</xdr:colOff>
      <xdr:row>65</xdr:row>
      <xdr:rowOff>64770</xdr:rowOff>
    </xdr:to>
    <xdr:sp macro="" textlink="">
      <xdr:nvSpPr>
        <xdr:cNvPr id="4" name="Text Box 128">
          <a:extLst>
            <a:ext uri="{FF2B5EF4-FFF2-40B4-BE49-F238E27FC236}">
              <a16:creationId xmlns:a16="http://schemas.microsoft.com/office/drawing/2014/main" id="{8D940FE5-DF94-4CC7-8E74-89B8CA658D43}"/>
            </a:ext>
          </a:extLst>
        </xdr:cNvPr>
        <xdr:cNvSpPr txBox="1">
          <a:spLocks noChangeArrowheads="1"/>
        </xdr:cNvSpPr>
      </xdr:nvSpPr>
      <xdr:spPr bwMode="auto">
        <a:xfrm>
          <a:off x="1634490" y="48569880"/>
          <a:ext cx="0" cy="64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1287780</xdr:colOff>
      <xdr:row>65</xdr:row>
      <xdr:rowOff>0</xdr:rowOff>
    </xdr:from>
    <xdr:to>
      <xdr:col>2</xdr:col>
      <xdr:colOff>0</xdr:colOff>
      <xdr:row>65</xdr:row>
      <xdr:rowOff>64770</xdr:rowOff>
    </xdr:to>
    <xdr:sp macro="" textlink="">
      <xdr:nvSpPr>
        <xdr:cNvPr id="5" name="Text Box 128">
          <a:extLst>
            <a:ext uri="{FF2B5EF4-FFF2-40B4-BE49-F238E27FC236}">
              <a16:creationId xmlns:a16="http://schemas.microsoft.com/office/drawing/2014/main" id="{081A0D79-0A96-4E7A-AE7C-75802C4A3D29}"/>
            </a:ext>
          </a:extLst>
        </xdr:cNvPr>
        <xdr:cNvSpPr txBox="1">
          <a:spLocks noChangeArrowheads="1"/>
        </xdr:cNvSpPr>
      </xdr:nvSpPr>
      <xdr:spPr bwMode="auto">
        <a:xfrm>
          <a:off x="1634490" y="48569880"/>
          <a:ext cx="0" cy="64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1287780</xdr:colOff>
      <xdr:row>107</xdr:row>
      <xdr:rowOff>0</xdr:rowOff>
    </xdr:from>
    <xdr:to>
      <xdr:col>2</xdr:col>
      <xdr:colOff>0</xdr:colOff>
      <xdr:row>107</xdr:row>
      <xdr:rowOff>76200</xdr:rowOff>
    </xdr:to>
    <xdr:sp macro="" textlink="">
      <xdr:nvSpPr>
        <xdr:cNvPr id="6" name="Text Box 128">
          <a:extLst>
            <a:ext uri="{FF2B5EF4-FFF2-40B4-BE49-F238E27FC236}">
              <a16:creationId xmlns:a16="http://schemas.microsoft.com/office/drawing/2014/main" id="{8C953AFF-E0B0-4508-9964-178FDBA3B352}"/>
            </a:ext>
          </a:extLst>
        </xdr:cNvPr>
        <xdr:cNvSpPr txBox="1">
          <a:spLocks noChangeArrowheads="1"/>
        </xdr:cNvSpPr>
      </xdr:nvSpPr>
      <xdr:spPr bwMode="auto">
        <a:xfrm>
          <a:off x="1634490" y="7038594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1287780</xdr:colOff>
      <xdr:row>107</xdr:row>
      <xdr:rowOff>0</xdr:rowOff>
    </xdr:from>
    <xdr:to>
      <xdr:col>2</xdr:col>
      <xdr:colOff>0</xdr:colOff>
      <xdr:row>107</xdr:row>
      <xdr:rowOff>76200</xdr:rowOff>
    </xdr:to>
    <xdr:sp macro="" textlink="">
      <xdr:nvSpPr>
        <xdr:cNvPr id="7" name="Text Box 128">
          <a:extLst>
            <a:ext uri="{FF2B5EF4-FFF2-40B4-BE49-F238E27FC236}">
              <a16:creationId xmlns:a16="http://schemas.microsoft.com/office/drawing/2014/main" id="{A4D7FA2A-60F5-47B2-8043-8F8FA7984CB3}"/>
            </a:ext>
          </a:extLst>
        </xdr:cNvPr>
        <xdr:cNvSpPr txBox="1">
          <a:spLocks noChangeArrowheads="1"/>
        </xdr:cNvSpPr>
      </xdr:nvSpPr>
      <xdr:spPr bwMode="auto">
        <a:xfrm>
          <a:off x="1634490" y="7038594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26\MTQG\m&#7909;c%20ti&#234;u%20qu&#7889;c%20gia\v&#7889;n%20v&#249;ng%20&#273;&#7891;ng%20b&#224;o%20ch&#7889;t%20gd%202026%20-%20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2">
          <cell r="C12" t="str">
            <v>UBND xã Vân Sơn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37" zoomScaleNormal="100" workbookViewId="0">
      <selection activeCell="G47" sqref="G47"/>
    </sheetView>
  </sheetViews>
  <sheetFormatPr defaultColWidth="9.26953125" defaultRowHeight="18"/>
  <cols>
    <col min="1" max="1" width="3.81640625" style="140" bestFit="1" customWidth="1"/>
    <col min="2" max="2" width="63.81640625" style="133" customWidth="1"/>
    <col min="3" max="3" width="9.54296875" style="140" customWidth="1"/>
    <col min="4" max="4" width="9.81640625" style="140" customWidth="1"/>
    <col min="5" max="5" width="9.26953125" style="140" customWidth="1"/>
    <col min="6" max="6" width="17.7265625" style="140" customWidth="1"/>
    <col min="7" max="7" width="25" style="140" customWidth="1"/>
    <col min="8" max="8" width="18.453125" style="133" customWidth="1"/>
    <col min="9" max="11" width="9.26953125" style="133"/>
    <col min="12" max="12" width="15.54296875" style="133" bestFit="1" customWidth="1"/>
    <col min="13" max="16384" width="9.26953125" style="133"/>
  </cols>
  <sheetData>
    <row r="1" spans="1:8" ht="18.75" customHeight="1">
      <c r="A1" s="155" t="s">
        <v>21</v>
      </c>
      <c r="B1" s="155"/>
      <c r="C1" s="155"/>
      <c r="D1" s="155"/>
      <c r="E1" s="155"/>
      <c r="F1" s="155"/>
      <c r="G1" s="155"/>
      <c r="H1" s="155"/>
    </row>
    <row r="2" spans="1:8" s="134" customFormat="1" ht="93.75" customHeight="1">
      <c r="A2" s="155" t="s">
        <v>500</v>
      </c>
      <c r="B2" s="155"/>
      <c r="C2" s="155"/>
      <c r="D2" s="155"/>
      <c r="E2" s="155"/>
      <c r="F2" s="155"/>
      <c r="G2" s="155"/>
      <c r="H2" s="155"/>
    </row>
    <row r="3" spans="1:8">
      <c r="A3" s="156"/>
      <c r="B3" s="156"/>
      <c r="C3" s="156"/>
      <c r="D3" s="156"/>
      <c r="E3" s="156"/>
      <c r="F3" s="156"/>
      <c r="G3" s="156"/>
      <c r="H3" s="156"/>
    </row>
    <row r="4" spans="1:8" ht="70.5" customHeight="1">
      <c r="A4" s="112" t="s">
        <v>0</v>
      </c>
      <c r="B4" s="112" t="s">
        <v>6</v>
      </c>
      <c r="C4" s="112" t="s">
        <v>17</v>
      </c>
      <c r="D4" s="112" t="s">
        <v>44</v>
      </c>
      <c r="E4" s="112" t="s">
        <v>57</v>
      </c>
      <c r="F4" s="112" t="s">
        <v>429</v>
      </c>
      <c r="G4" s="112" t="s">
        <v>45</v>
      </c>
      <c r="H4" s="112" t="s">
        <v>478</v>
      </c>
    </row>
    <row r="5" spans="1:8" s="83" customFormat="1" ht="33.75" customHeight="1">
      <c r="A5" s="139">
        <v>1</v>
      </c>
      <c r="B5" s="137" t="s">
        <v>47</v>
      </c>
      <c r="C5" s="108" t="s">
        <v>18</v>
      </c>
      <c r="D5" s="108"/>
      <c r="E5" s="108">
        <v>1.5</v>
      </c>
      <c r="F5" s="108" t="s">
        <v>343</v>
      </c>
      <c r="G5" s="108" t="s">
        <v>53</v>
      </c>
      <c r="H5" s="108" t="s">
        <v>480</v>
      </c>
    </row>
    <row r="6" spans="1:8" s="83" customFormat="1" ht="35.25" customHeight="1">
      <c r="A6" s="139">
        <v>2</v>
      </c>
      <c r="B6" s="137" t="s">
        <v>439</v>
      </c>
      <c r="C6" s="108" t="s">
        <v>7</v>
      </c>
      <c r="D6" s="108">
        <v>19.93</v>
      </c>
      <c r="E6" s="108" t="s">
        <v>48</v>
      </c>
      <c r="F6" s="108" t="s">
        <v>343</v>
      </c>
      <c r="G6" s="108" t="s">
        <v>53</v>
      </c>
      <c r="H6" s="157" t="s">
        <v>480</v>
      </c>
    </row>
    <row r="7" spans="1:8" s="83" customFormat="1" ht="36" customHeight="1">
      <c r="A7" s="139">
        <v>3</v>
      </c>
      <c r="B7" s="137" t="s">
        <v>19</v>
      </c>
      <c r="C7" s="108" t="s">
        <v>49</v>
      </c>
      <c r="D7" s="120">
        <v>17603</v>
      </c>
      <c r="E7" s="108">
        <v>0</v>
      </c>
      <c r="F7" s="108" t="s">
        <v>418</v>
      </c>
      <c r="G7" s="108" t="s">
        <v>53</v>
      </c>
      <c r="H7" s="158"/>
    </row>
    <row r="8" spans="1:8" s="83" customFormat="1" ht="46.5" customHeight="1">
      <c r="A8" s="139">
        <v>4</v>
      </c>
      <c r="B8" s="148" t="s">
        <v>20</v>
      </c>
      <c r="C8" s="149" t="s">
        <v>8</v>
      </c>
      <c r="D8" s="108">
        <v>43.19</v>
      </c>
      <c r="E8" s="108">
        <v>86.4</v>
      </c>
      <c r="F8" s="108" t="s">
        <v>418</v>
      </c>
      <c r="G8" s="108" t="s">
        <v>53</v>
      </c>
      <c r="H8" s="108" t="s">
        <v>480</v>
      </c>
    </row>
    <row r="9" spans="1:8" s="83" customFormat="1" ht="39" customHeight="1">
      <c r="A9" s="139">
        <v>5</v>
      </c>
      <c r="B9" s="150" t="s">
        <v>52</v>
      </c>
      <c r="C9" s="108" t="s">
        <v>54</v>
      </c>
      <c r="D9" s="108">
        <v>19</v>
      </c>
      <c r="E9" s="108">
        <v>0</v>
      </c>
      <c r="F9" s="108" t="s">
        <v>343</v>
      </c>
      <c r="G9" s="108" t="s">
        <v>53</v>
      </c>
      <c r="H9" s="108" t="s">
        <v>480</v>
      </c>
    </row>
    <row r="10" spans="1:8" s="83" customFormat="1" ht="64.5" customHeight="1">
      <c r="A10" s="108">
        <v>6</v>
      </c>
      <c r="B10" s="137" t="s">
        <v>22</v>
      </c>
      <c r="C10" s="108" t="s">
        <v>7</v>
      </c>
      <c r="D10" s="108"/>
      <c r="E10" s="108">
        <v>100</v>
      </c>
      <c r="F10" s="108" t="s">
        <v>60</v>
      </c>
      <c r="G10" s="108" t="s">
        <v>440</v>
      </c>
      <c r="H10" s="108" t="s">
        <v>481</v>
      </c>
    </row>
    <row r="11" spans="1:8" s="138" customFormat="1" ht="61.5" customHeight="1">
      <c r="A11" s="139">
        <v>7</v>
      </c>
      <c r="B11" s="137" t="s">
        <v>51</v>
      </c>
      <c r="C11" s="108" t="s">
        <v>7</v>
      </c>
      <c r="D11" s="108"/>
      <c r="E11" s="108">
        <v>100</v>
      </c>
      <c r="F11" s="108" t="s">
        <v>1</v>
      </c>
      <c r="G11" s="108" t="s">
        <v>441</v>
      </c>
      <c r="H11" s="108" t="s">
        <v>481</v>
      </c>
    </row>
    <row r="12" spans="1:8" s="83" customFormat="1" ht="51" customHeight="1">
      <c r="A12" s="108">
        <v>8</v>
      </c>
      <c r="B12" s="144" t="s">
        <v>9</v>
      </c>
      <c r="C12" s="108" t="s">
        <v>7</v>
      </c>
      <c r="D12" s="108"/>
      <c r="E12" s="108">
        <v>40</v>
      </c>
      <c r="F12" s="108" t="s">
        <v>1</v>
      </c>
      <c r="G12" s="108" t="s">
        <v>50</v>
      </c>
      <c r="H12" s="108" t="s">
        <v>480</v>
      </c>
    </row>
    <row r="13" spans="1:8" s="83" customFormat="1" ht="50.25" customHeight="1">
      <c r="A13" s="108">
        <v>9</v>
      </c>
      <c r="B13" s="111" t="s">
        <v>344</v>
      </c>
      <c r="C13" s="108"/>
      <c r="D13" s="108"/>
      <c r="E13" s="108"/>
      <c r="F13" s="108" t="s">
        <v>23</v>
      </c>
      <c r="G13" s="108" t="s">
        <v>50</v>
      </c>
      <c r="H13" s="108" t="s">
        <v>480</v>
      </c>
    </row>
    <row r="14" spans="1:8" s="83" customFormat="1" ht="46.5">
      <c r="A14" s="108">
        <v>10</v>
      </c>
      <c r="B14" s="144" t="s">
        <v>345</v>
      </c>
      <c r="C14" s="108"/>
      <c r="D14" s="108"/>
      <c r="E14" s="108"/>
      <c r="F14" s="108" t="s">
        <v>23</v>
      </c>
      <c r="G14" s="108" t="s">
        <v>50</v>
      </c>
      <c r="H14" s="108" t="s">
        <v>480</v>
      </c>
    </row>
    <row r="15" spans="1:8" s="83" customFormat="1" ht="46.5">
      <c r="A15" s="108">
        <v>11</v>
      </c>
      <c r="B15" s="144" t="s">
        <v>10</v>
      </c>
      <c r="C15" s="108" t="s">
        <v>7</v>
      </c>
      <c r="D15" s="108">
        <v>95.8</v>
      </c>
      <c r="E15" s="108">
        <v>100</v>
      </c>
      <c r="F15" s="108" t="s">
        <v>23</v>
      </c>
      <c r="G15" s="108" t="s">
        <v>50</v>
      </c>
      <c r="H15" s="108" t="s">
        <v>480</v>
      </c>
    </row>
    <row r="16" spans="1:8" s="83" customFormat="1" ht="46.5">
      <c r="A16" s="108">
        <v>12</v>
      </c>
      <c r="B16" s="144" t="s">
        <v>11</v>
      </c>
      <c r="C16" s="108" t="s">
        <v>7</v>
      </c>
      <c r="D16" s="108">
        <v>76.650000000000006</v>
      </c>
      <c r="E16" s="108">
        <v>90</v>
      </c>
      <c r="F16" s="108" t="s">
        <v>23</v>
      </c>
      <c r="G16" s="108" t="s">
        <v>50</v>
      </c>
      <c r="H16" s="108" t="s">
        <v>480</v>
      </c>
    </row>
    <row r="17" spans="1:8" s="83" customFormat="1" ht="46.5">
      <c r="A17" s="108">
        <v>13</v>
      </c>
      <c r="B17" s="144" t="s">
        <v>12</v>
      </c>
      <c r="C17" s="108" t="s">
        <v>7</v>
      </c>
      <c r="D17" s="108">
        <v>72.38</v>
      </c>
      <c r="E17" s="108">
        <v>80</v>
      </c>
      <c r="F17" s="108" t="s">
        <v>23</v>
      </c>
      <c r="G17" s="108" t="s">
        <v>50</v>
      </c>
      <c r="H17" s="108" t="s">
        <v>480</v>
      </c>
    </row>
    <row r="18" spans="1:8" s="84" customFormat="1" ht="48" customHeight="1">
      <c r="A18" s="108">
        <v>14</v>
      </c>
      <c r="B18" s="144" t="s">
        <v>55</v>
      </c>
      <c r="C18" s="108" t="s">
        <v>7</v>
      </c>
      <c r="D18" s="108">
        <v>44</v>
      </c>
      <c r="E18" s="108">
        <v>80</v>
      </c>
      <c r="F18" s="108" t="s">
        <v>1</v>
      </c>
      <c r="G18" s="108" t="s">
        <v>50</v>
      </c>
      <c r="H18" s="108" t="s">
        <v>480</v>
      </c>
    </row>
    <row r="19" spans="1:8" s="83" customFormat="1" ht="46.5">
      <c r="A19" s="108">
        <v>15</v>
      </c>
      <c r="B19" s="144" t="s">
        <v>430</v>
      </c>
      <c r="C19" s="108" t="s">
        <v>7</v>
      </c>
      <c r="D19" s="108"/>
      <c r="E19" s="108">
        <v>75</v>
      </c>
      <c r="F19" s="108" t="s">
        <v>1</v>
      </c>
      <c r="G19" s="108" t="s">
        <v>50</v>
      </c>
      <c r="H19" s="108" t="s">
        <v>480</v>
      </c>
    </row>
    <row r="20" spans="1:8" s="83" customFormat="1" ht="46.5" customHeight="1">
      <c r="A20" s="108">
        <v>16</v>
      </c>
      <c r="B20" s="144" t="s">
        <v>431</v>
      </c>
      <c r="C20" s="108" t="s">
        <v>7</v>
      </c>
      <c r="D20" s="108">
        <v>99</v>
      </c>
      <c r="E20" s="108">
        <v>100</v>
      </c>
      <c r="F20" s="108" t="s">
        <v>5</v>
      </c>
      <c r="G20" s="108" t="s">
        <v>50</v>
      </c>
      <c r="H20" s="108" t="s">
        <v>480</v>
      </c>
    </row>
    <row r="21" spans="1:8" s="83" customFormat="1" ht="50.25" customHeight="1">
      <c r="A21" s="108">
        <v>17</v>
      </c>
      <c r="B21" s="144" t="s">
        <v>13</v>
      </c>
      <c r="C21" s="108" t="s">
        <v>7</v>
      </c>
      <c r="D21" s="108">
        <v>3.3</v>
      </c>
      <c r="E21" s="108">
        <v>100</v>
      </c>
      <c r="F21" s="108" t="s">
        <v>5</v>
      </c>
      <c r="G21" s="108" t="s">
        <v>50</v>
      </c>
      <c r="H21" s="108" t="s">
        <v>480</v>
      </c>
    </row>
    <row r="22" spans="1:8" s="83" customFormat="1" ht="45" customHeight="1">
      <c r="A22" s="108">
        <v>18</v>
      </c>
      <c r="B22" s="144" t="s">
        <v>346</v>
      </c>
      <c r="C22" s="108" t="s">
        <v>7</v>
      </c>
      <c r="D22" s="108">
        <v>8.67</v>
      </c>
      <c r="E22" s="108">
        <v>60</v>
      </c>
      <c r="F22" s="108" t="s">
        <v>1</v>
      </c>
      <c r="G22" s="108" t="s">
        <v>50</v>
      </c>
      <c r="H22" s="108" t="s">
        <v>480</v>
      </c>
    </row>
    <row r="23" spans="1:8" s="83" customFormat="1" ht="57" customHeight="1">
      <c r="A23" s="108">
        <v>19</v>
      </c>
      <c r="B23" s="144" t="s">
        <v>419</v>
      </c>
      <c r="C23" s="108" t="s">
        <v>7</v>
      </c>
      <c r="D23" s="108">
        <v>96</v>
      </c>
      <c r="E23" s="108">
        <v>98</v>
      </c>
      <c r="F23" s="108" t="s">
        <v>3</v>
      </c>
      <c r="G23" s="108" t="s">
        <v>50</v>
      </c>
      <c r="H23" s="108" t="s">
        <v>480</v>
      </c>
    </row>
    <row r="24" spans="1:8" s="83" customFormat="1" ht="47.15" customHeight="1">
      <c r="A24" s="108">
        <v>20</v>
      </c>
      <c r="B24" s="144" t="s">
        <v>14</v>
      </c>
      <c r="C24" s="108" t="s">
        <v>7</v>
      </c>
      <c r="D24" s="108">
        <v>19</v>
      </c>
      <c r="E24" s="108">
        <v>30</v>
      </c>
      <c r="F24" s="108" t="s">
        <v>3</v>
      </c>
      <c r="G24" s="108" t="s">
        <v>50</v>
      </c>
      <c r="H24" s="108" t="s">
        <v>480</v>
      </c>
    </row>
    <row r="25" spans="1:8" s="83" customFormat="1" ht="51.75" customHeight="1">
      <c r="A25" s="108">
        <v>21</v>
      </c>
      <c r="B25" s="144" t="s">
        <v>24</v>
      </c>
      <c r="C25" s="108" t="s">
        <v>25</v>
      </c>
      <c r="D25" s="108">
        <v>0</v>
      </c>
      <c r="E25" s="151" t="s">
        <v>314</v>
      </c>
      <c r="F25" s="108" t="s">
        <v>3</v>
      </c>
      <c r="G25" s="108" t="s">
        <v>46</v>
      </c>
      <c r="H25" s="108" t="s">
        <v>480</v>
      </c>
    </row>
    <row r="26" spans="1:8" s="83" customFormat="1" ht="46.5">
      <c r="A26" s="108">
        <v>22</v>
      </c>
      <c r="B26" s="144" t="s">
        <v>347</v>
      </c>
      <c r="C26" s="108" t="s">
        <v>7</v>
      </c>
      <c r="D26" s="108" t="s">
        <v>420</v>
      </c>
      <c r="E26" s="108">
        <v>5</v>
      </c>
      <c r="F26" s="108" t="s">
        <v>3</v>
      </c>
      <c r="G26" s="108" t="s">
        <v>50</v>
      </c>
      <c r="H26" s="108" t="s">
        <v>480</v>
      </c>
    </row>
    <row r="27" spans="1:8" s="83" customFormat="1" ht="46.5">
      <c r="A27" s="108">
        <v>23</v>
      </c>
      <c r="B27" s="144" t="s">
        <v>348</v>
      </c>
      <c r="C27" s="108" t="s">
        <v>7</v>
      </c>
      <c r="D27" s="108">
        <v>26.9</v>
      </c>
      <c r="E27" s="108">
        <v>100</v>
      </c>
      <c r="F27" s="108" t="s">
        <v>1</v>
      </c>
      <c r="G27" s="108" t="s">
        <v>50</v>
      </c>
      <c r="H27" s="108" t="s">
        <v>480</v>
      </c>
    </row>
    <row r="28" spans="1:8" s="83" customFormat="1" ht="51" customHeight="1">
      <c r="A28" s="108">
        <v>24</v>
      </c>
      <c r="B28" s="144" t="s">
        <v>56</v>
      </c>
      <c r="C28" s="108" t="s">
        <v>312</v>
      </c>
      <c r="D28" s="120">
        <v>21525</v>
      </c>
      <c r="E28" s="120">
        <v>30000</v>
      </c>
      <c r="F28" s="108" t="s">
        <v>1</v>
      </c>
      <c r="G28" s="108" t="s">
        <v>50</v>
      </c>
      <c r="H28" s="108" t="s">
        <v>480</v>
      </c>
    </row>
    <row r="29" spans="1:8" s="83" customFormat="1" ht="46.5">
      <c r="A29" s="108">
        <v>25</v>
      </c>
      <c r="B29" s="150" t="s">
        <v>15</v>
      </c>
      <c r="C29" s="108" t="s">
        <v>7</v>
      </c>
      <c r="D29" s="108">
        <v>100</v>
      </c>
      <c r="E29" s="108">
        <v>100</v>
      </c>
      <c r="F29" s="108" t="s">
        <v>26</v>
      </c>
      <c r="G29" s="108" t="s">
        <v>50</v>
      </c>
      <c r="H29" s="108" t="s">
        <v>480</v>
      </c>
    </row>
    <row r="30" spans="1:8" s="84" customFormat="1" ht="46.5">
      <c r="A30" s="108">
        <v>26</v>
      </c>
      <c r="B30" s="152" t="s">
        <v>434</v>
      </c>
      <c r="C30" s="108" t="s">
        <v>7</v>
      </c>
      <c r="D30" s="108">
        <v>30</v>
      </c>
      <c r="E30" s="108">
        <v>80</v>
      </c>
      <c r="F30" s="108" t="s">
        <v>26</v>
      </c>
      <c r="G30" s="108" t="s">
        <v>50</v>
      </c>
      <c r="H30" s="108" t="s">
        <v>480</v>
      </c>
    </row>
    <row r="31" spans="1:8" s="83" customFormat="1" ht="46.5">
      <c r="A31" s="108">
        <v>27</v>
      </c>
      <c r="B31" s="152" t="s">
        <v>433</v>
      </c>
      <c r="C31" s="108" t="s">
        <v>7</v>
      </c>
      <c r="D31" s="108">
        <v>99.6</v>
      </c>
      <c r="E31" s="108">
        <v>100</v>
      </c>
      <c r="F31" s="108" t="s">
        <v>26</v>
      </c>
      <c r="G31" s="108" t="s">
        <v>50</v>
      </c>
      <c r="H31" s="108" t="s">
        <v>480</v>
      </c>
    </row>
    <row r="32" spans="1:8" s="83" customFormat="1" ht="46.5">
      <c r="A32" s="108">
        <v>28</v>
      </c>
      <c r="B32" s="152" t="s">
        <v>432</v>
      </c>
      <c r="C32" s="108" t="s">
        <v>7</v>
      </c>
      <c r="D32" s="108">
        <v>70.599999999999994</v>
      </c>
      <c r="E32" s="108">
        <v>80</v>
      </c>
      <c r="F32" s="108" t="s">
        <v>26</v>
      </c>
      <c r="G32" s="108" t="s">
        <v>50</v>
      </c>
      <c r="H32" s="108" t="s">
        <v>480</v>
      </c>
    </row>
    <row r="33" spans="1:8" s="83" customFormat="1" ht="48.75" customHeight="1">
      <c r="A33" s="108">
        <v>29</v>
      </c>
      <c r="B33" s="144" t="s">
        <v>435</v>
      </c>
      <c r="C33" s="108"/>
      <c r="D33" s="108"/>
      <c r="E33" s="108"/>
      <c r="F33" s="108" t="s">
        <v>26</v>
      </c>
      <c r="G33" s="108" t="s">
        <v>50</v>
      </c>
      <c r="H33" s="108" t="s">
        <v>480</v>
      </c>
    </row>
    <row r="34" spans="1:8" s="83" customFormat="1" ht="75.75" customHeight="1">
      <c r="A34" s="108">
        <v>30</v>
      </c>
      <c r="B34" s="144" t="s">
        <v>436</v>
      </c>
      <c r="C34" s="108" t="s">
        <v>7</v>
      </c>
      <c r="D34" s="108"/>
      <c r="E34" s="108">
        <v>100</v>
      </c>
      <c r="F34" s="108" t="s">
        <v>4</v>
      </c>
      <c r="G34" s="108" t="s">
        <v>50</v>
      </c>
      <c r="H34" s="108" t="s">
        <v>480</v>
      </c>
    </row>
    <row r="35" spans="1:8" s="83" customFormat="1" ht="45.75" customHeight="1">
      <c r="A35" s="108">
        <v>31</v>
      </c>
      <c r="B35" s="144" t="s">
        <v>16</v>
      </c>
      <c r="C35" s="108" t="s">
        <v>7</v>
      </c>
      <c r="D35" s="108"/>
      <c r="E35" s="108">
        <v>100</v>
      </c>
      <c r="F35" s="108" t="s">
        <v>60</v>
      </c>
      <c r="G35" s="108" t="s">
        <v>437</v>
      </c>
      <c r="H35" s="108" t="s">
        <v>480</v>
      </c>
    </row>
    <row r="36" spans="1:8" s="83" customFormat="1" ht="45.75" customHeight="1">
      <c r="A36" s="108">
        <v>32</v>
      </c>
      <c r="B36" s="144" t="s">
        <v>349</v>
      </c>
      <c r="C36" s="108"/>
      <c r="D36" s="108"/>
      <c r="E36" s="108"/>
      <c r="F36" s="108" t="s">
        <v>1</v>
      </c>
      <c r="G36" s="108" t="s">
        <v>50</v>
      </c>
      <c r="H36" s="108" t="s">
        <v>480</v>
      </c>
    </row>
    <row r="37" spans="1:8" s="83" customFormat="1" ht="57" customHeight="1" thickBot="1">
      <c r="A37" s="108">
        <v>33</v>
      </c>
      <c r="B37" s="144" t="s">
        <v>438</v>
      </c>
      <c r="C37" s="108" t="s">
        <v>7</v>
      </c>
      <c r="D37" s="108">
        <v>26.7</v>
      </c>
      <c r="E37" s="108">
        <v>30</v>
      </c>
      <c r="F37" s="108" t="s">
        <v>1</v>
      </c>
      <c r="G37" s="108" t="s">
        <v>50</v>
      </c>
      <c r="H37" s="108" t="s">
        <v>480</v>
      </c>
    </row>
    <row r="38" spans="1:8" ht="31.5" thickBot="1">
      <c r="A38" s="141">
        <v>34</v>
      </c>
      <c r="B38" s="167" t="s">
        <v>484</v>
      </c>
      <c r="C38" s="143" t="s">
        <v>485</v>
      </c>
      <c r="D38" s="143">
        <v>0</v>
      </c>
      <c r="E38" s="143">
        <v>4000</v>
      </c>
      <c r="F38" s="108" t="s">
        <v>60</v>
      </c>
      <c r="G38" s="143" t="s">
        <v>486</v>
      </c>
      <c r="H38" s="143" t="s">
        <v>483</v>
      </c>
    </row>
    <row r="39" spans="1:8" ht="47" thickBot="1">
      <c r="A39" s="153">
        <v>35</v>
      </c>
      <c r="B39" s="168" t="s">
        <v>502</v>
      </c>
      <c r="C39" s="154" t="s">
        <v>485</v>
      </c>
      <c r="D39" s="154">
        <v>0</v>
      </c>
      <c r="E39" s="154">
        <v>400</v>
      </c>
      <c r="F39" s="108" t="s">
        <v>60</v>
      </c>
      <c r="G39" s="154" t="s">
        <v>486</v>
      </c>
      <c r="H39" s="154" t="s">
        <v>483</v>
      </c>
    </row>
    <row r="40" spans="1:8" ht="47" thickBot="1">
      <c r="A40" s="153">
        <v>36</v>
      </c>
      <c r="B40" s="168" t="s">
        <v>487</v>
      </c>
      <c r="C40" s="154" t="s">
        <v>488</v>
      </c>
      <c r="D40" s="154">
        <v>0</v>
      </c>
      <c r="E40" s="154">
        <v>16</v>
      </c>
      <c r="F40" s="108" t="s">
        <v>60</v>
      </c>
      <c r="G40" s="154" t="s">
        <v>486</v>
      </c>
      <c r="H40" s="154" t="s">
        <v>483</v>
      </c>
    </row>
  </sheetData>
  <mergeCells count="4">
    <mergeCell ref="A2:H2"/>
    <mergeCell ref="A3:H3"/>
    <mergeCell ref="A1:H1"/>
    <mergeCell ref="H6:H7"/>
  </mergeCells>
  <pageMargins left="0.18" right="0.28000000000000003" top="0.35" bottom="0.35" header="0.21" footer="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40" zoomScale="108" zoomScaleNormal="108" workbookViewId="0">
      <selection activeCell="A5" sqref="A5:XFD5"/>
    </sheetView>
  </sheetViews>
  <sheetFormatPr defaultColWidth="9.26953125" defaultRowHeight="18"/>
  <cols>
    <col min="1" max="1" width="6.26953125" style="3" customWidth="1"/>
    <col min="2" max="2" width="74.7265625" style="7" customWidth="1"/>
    <col min="3" max="3" width="20" style="3" customWidth="1"/>
    <col min="4" max="4" width="28.26953125" style="3" customWidth="1"/>
    <col min="5" max="5" width="16.90625" style="147" customWidth="1"/>
    <col min="6" max="16384" width="9.26953125" style="1"/>
  </cols>
  <sheetData>
    <row r="1" spans="1:5" ht="18.75" customHeight="1">
      <c r="A1" s="159" t="s">
        <v>27</v>
      </c>
      <c r="B1" s="159"/>
      <c r="C1" s="159"/>
      <c r="D1" s="159"/>
      <c r="E1" s="159"/>
    </row>
    <row r="2" spans="1:5" s="2" customFormat="1" ht="87.75" customHeight="1">
      <c r="A2" s="159" t="s">
        <v>501</v>
      </c>
      <c r="B2" s="159"/>
      <c r="C2" s="159"/>
      <c r="D2" s="159"/>
      <c r="E2" s="159"/>
    </row>
    <row r="3" spans="1:5">
      <c r="A3" s="160"/>
      <c r="B3" s="160"/>
      <c r="C3" s="160"/>
      <c r="D3" s="160"/>
    </row>
    <row r="4" spans="1:5" ht="56.5" customHeight="1">
      <c r="A4" s="112" t="s">
        <v>0</v>
      </c>
      <c r="B4" s="112" t="s">
        <v>28</v>
      </c>
      <c r="C4" s="112" t="s">
        <v>30</v>
      </c>
      <c r="D4" s="112" t="s">
        <v>29</v>
      </c>
      <c r="E4" s="112" t="s">
        <v>478</v>
      </c>
    </row>
    <row r="5" spans="1:5" s="3" customFormat="1" ht="57" customHeight="1">
      <c r="A5" s="112" t="s">
        <v>58</v>
      </c>
      <c r="B5" s="112" t="s">
        <v>59</v>
      </c>
      <c r="C5" s="112"/>
      <c r="D5" s="112"/>
      <c r="E5" s="112"/>
    </row>
    <row r="6" spans="1:5" s="3" customFormat="1" ht="42" customHeight="1">
      <c r="A6" s="108">
        <v>1</v>
      </c>
      <c r="B6" s="144" t="s">
        <v>491</v>
      </c>
      <c r="C6" s="108" t="s">
        <v>60</v>
      </c>
      <c r="D6" s="108" t="s">
        <v>46</v>
      </c>
      <c r="E6" s="108" t="s">
        <v>480</v>
      </c>
    </row>
    <row r="7" spans="1:5" s="3" customFormat="1" ht="46.5">
      <c r="A7" s="108">
        <v>2</v>
      </c>
      <c r="B7" s="144" t="s">
        <v>443</v>
      </c>
      <c r="C7" s="108" t="s">
        <v>442</v>
      </c>
      <c r="D7" s="108" t="s">
        <v>31</v>
      </c>
      <c r="E7" s="108" t="s">
        <v>481</v>
      </c>
    </row>
    <row r="8" spans="1:5" s="3" customFormat="1" ht="46.5">
      <c r="A8" s="108">
        <v>3</v>
      </c>
      <c r="B8" s="144" t="s">
        <v>444</v>
      </c>
      <c r="C8" s="108" t="s">
        <v>23</v>
      </c>
      <c r="D8" s="108" t="s">
        <v>31</v>
      </c>
      <c r="E8" s="108" t="s">
        <v>481</v>
      </c>
    </row>
    <row r="9" spans="1:5" s="3" customFormat="1" ht="100.5" customHeight="1">
      <c r="A9" s="108">
        <v>4</v>
      </c>
      <c r="B9" s="144" t="s">
        <v>492</v>
      </c>
      <c r="C9" s="108" t="s">
        <v>23</v>
      </c>
      <c r="D9" s="108" t="s">
        <v>352</v>
      </c>
      <c r="E9" s="108" t="s">
        <v>480</v>
      </c>
    </row>
    <row r="10" spans="1:5" s="3" customFormat="1" ht="44.15" customHeight="1">
      <c r="A10" s="108">
        <v>5</v>
      </c>
      <c r="B10" s="144" t="s">
        <v>351</v>
      </c>
      <c r="C10" s="108" t="s">
        <v>61</v>
      </c>
      <c r="D10" s="108" t="s">
        <v>62</v>
      </c>
      <c r="E10" s="108" t="s">
        <v>480</v>
      </c>
    </row>
    <row r="11" spans="1:5" s="3" customFormat="1" ht="44.25" customHeight="1">
      <c r="A11" s="108">
        <v>6</v>
      </c>
      <c r="B11" s="144" t="s">
        <v>494</v>
      </c>
      <c r="C11" s="108" t="s">
        <v>61</v>
      </c>
      <c r="D11" s="108" t="s">
        <v>62</v>
      </c>
      <c r="E11" s="108" t="s">
        <v>481</v>
      </c>
    </row>
    <row r="12" spans="1:5" s="3" customFormat="1" ht="54" customHeight="1">
      <c r="A12" s="108">
        <v>7</v>
      </c>
      <c r="B12" s="144" t="s">
        <v>493</v>
      </c>
      <c r="C12" s="108" t="s">
        <v>61</v>
      </c>
      <c r="D12" s="108" t="s">
        <v>62</v>
      </c>
      <c r="E12" s="108" t="s">
        <v>481</v>
      </c>
    </row>
    <row r="13" spans="1:5" s="3" customFormat="1" ht="106.5" customHeight="1">
      <c r="A13" s="108">
        <v>8</v>
      </c>
      <c r="B13" s="144" t="s">
        <v>445</v>
      </c>
      <c r="C13" s="108" t="s">
        <v>61</v>
      </c>
      <c r="D13" s="108" t="s">
        <v>63</v>
      </c>
      <c r="E13" s="108" t="s">
        <v>480</v>
      </c>
    </row>
    <row r="14" spans="1:5" s="3" customFormat="1" ht="47.15" customHeight="1">
      <c r="A14" s="108">
        <v>9</v>
      </c>
      <c r="B14" s="144" t="s">
        <v>495</v>
      </c>
      <c r="C14" s="108" t="s">
        <v>61</v>
      </c>
      <c r="D14" s="108" t="s">
        <v>64</v>
      </c>
      <c r="E14" s="108" t="s">
        <v>480</v>
      </c>
    </row>
    <row r="15" spans="1:5" s="3" customFormat="1" ht="45" customHeight="1">
      <c r="A15" s="108">
        <v>10</v>
      </c>
      <c r="B15" s="144" t="s">
        <v>446</v>
      </c>
      <c r="C15" s="108" t="s">
        <v>5</v>
      </c>
      <c r="D15" s="108" t="s">
        <v>353</v>
      </c>
      <c r="E15" s="108" t="s">
        <v>480</v>
      </c>
    </row>
    <row r="16" spans="1:5" s="3" customFormat="1" ht="55.15" customHeight="1">
      <c r="A16" s="108">
        <v>11</v>
      </c>
      <c r="B16" s="144" t="s">
        <v>496</v>
      </c>
      <c r="C16" s="108" t="s">
        <v>61</v>
      </c>
      <c r="D16" s="108" t="s">
        <v>66</v>
      </c>
      <c r="E16" s="108" t="s">
        <v>480</v>
      </c>
    </row>
    <row r="17" spans="1:5" s="3" customFormat="1" ht="64.150000000000006" customHeight="1">
      <c r="A17" s="108">
        <v>12</v>
      </c>
      <c r="B17" s="144" t="s">
        <v>354</v>
      </c>
      <c r="C17" s="108" t="s">
        <v>4</v>
      </c>
      <c r="D17" s="108" t="s">
        <v>31</v>
      </c>
      <c r="E17" s="108" t="s">
        <v>480</v>
      </c>
    </row>
    <row r="18" spans="1:5" s="3" customFormat="1" ht="92.65" customHeight="1">
      <c r="A18" s="108">
        <v>13</v>
      </c>
      <c r="B18" s="144" t="s">
        <v>447</v>
      </c>
      <c r="C18" s="108" t="s">
        <v>2</v>
      </c>
      <c r="D18" s="108" t="s">
        <v>31</v>
      </c>
      <c r="E18" s="108" t="s">
        <v>481</v>
      </c>
    </row>
    <row r="19" spans="1:5" s="3" customFormat="1" ht="66" customHeight="1">
      <c r="A19" s="112" t="s">
        <v>67</v>
      </c>
      <c r="B19" s="145" t="s">
        <v>355</v>
      </c>
      <c r="C19" s="108"/>
      <c r="D19" s="108"/>
      <c r="E19" s="108"/>
    </row>
    <row r="20" spans="1:5" s="3" customFormat="1" ht="96.65" customHeight="1">
      <c r="A20" s="108">
        <v>1</v>
      </c>
      <c r="B20" s="144" t="s">
        <v>32</v>
      </c>
      <c r="C20" s="108" t="s">
        <v>1</v>
      </c>
      <c r="D20" s="108" t="s">
        <v>31</v>
      </c>
      <c r="E20" s="108" t="s">
        <v>480</v>
      </c>
    </row>
    <row r="21" spans="1:5" s="3" customFormat="1" ht="69.650000000000006" customHeight="1">
      <c r="A21" s="108">
        <v>2</v>
      </c>
      <c r="B21" s="144" t="s">
        <v>356</v>
      </c>
      <c r="C21" s="108" t="s">
        <v>1</v>
      </c>
      <c r="D21" s="108" t="s">
        <v>31</v>
      </c>
      <c r="E21" s="108" t="s">
        <v>480</v>
      </c>
    </row>
    <row r="22" spans="1:5" s="3" customFormat="1" ht="80.150000000000006" customHeight="1">
      <c r="A22" s="108">
        <v>3</v>
      </c>
      <c r="B22" s="144" t="s">
        <v>68</v>
      </c>
      <c r="C22" s="108" t="s">
        <v>4</v>
      </c>
      <c r="D22" s="108" t="s">
        <v>31</v>
      </c>
      <c r="E22" s="108" t="s">
        <v>480</v>
      </c>
    </row>
    <row r="23" spans="1:5" s="3" customFormat="1" ht="65.650000000000006" customHeight="1">
      <c r="A23" s="108">
        <v>4</v>
      </c>
      <c r="B23" s="144" t="s">
        <v>69</v>
      </c>
      <c r="C23" s="108" t="s">
        <v>1</v>
      </c>
      <c r="D23" s="108" t="s">
        <v>31</v>
      </c>
      <c r="E23" s="108" t="s">
        <v>481</v>
      </c>
    </row>
    <row r="24" spans="1:5" s="3" customFormat="1" ht="52.15" customHeight="1">
      <c r="A24" s="108">
        <v>5</v>
      </c>
      <c r="B24" s="144" t="s">
        <v>448</v>
      </c>
      <c r="C24" s="108" t="s">
        <v>1</v>
      </c>
      <c r="D24" s="108" t="s">
        <v>31</v>
      </c>
      <c r="E24" s="108" t="s">
        <v>480</v>
      </c>
    </row>
    <row r="25" spans="1:5" s="3" customFormat="1" ht="48.65" customHeight="1">
      <c r="A25" s="108">
        <v>6</v>
      </c>
      <c r="B25" s="144" t="s">
        <v>449</v>
      </c>
      <c r="C25" s="108" t="s">
        <v>60</v>
      </c>
      <c r="D25" s="108" t="s">
        <v>31</v>
      </c>
      <c r="E25" s="108" t="s">
        <v>497</v>
      </c>
    </row>
    <row r="26" spans="1:5" s="3" customFormat="1" ht="62">
      <c r="A26" s="108">
        <v>7</v>
      </c>
      <c r="B26" s="144" t="s">
        <v>450</v>
      </c>
      <c r="C26" s="108" t="s">
        <v>2</v>
      </c>
      <c r="D26" s="108" t="s">
        <v>31</v>
      </c>
      <c r="E26" s="108" t="s">
        <v>480</v>
      </c>
    </row>
    <row r="27" spans="1:5" s="3" customFormat="1" ht="77.5">
      <c r="A27" s="108">
        <v>8</v>
      </c>
      <c r="B27" s="144" t="s">
        <v>451</v>
      </c>
      <c r="C27" s="108" t="s">
        <v>2</v>
      </c>
      <c r="D27" s="108" t="s">
        <v>31</v>
      </c>
      <c r="E27" s="108" t="s">
        <v>481</v>
      </c>
    </row>
    <row r="28" spans="1:5" s="3" customFormat="1" ht="53.15" customHeight="1">
      <c r="A28" s="112" t="s">
        <v>70</v>
      </c>
      <c r="B28" s="145" t="s">
        <v>422</v>
      </c>
      <c r="C28" s="108"/>
      <c r="D28" s="108"/>
      <c r="E28" s="108"/>
    </row>
    <row r="29" spans="1:5" s="3" customFormat="1" ht="69" customHeight="1">
      <c r="A29" s="108">
        <v>1</v>
      </c>
      <c r="B29" s="144" t="s">
        <v>350</v>
      </c>
      <c r="C29" s="108" t="s">
        <v>60</v>
      </c>
      <c r="D29" s="108" t="s">
        <v>31</v>
      </c>
      <c r="E29" s="108" t="s">
        <v>481</v>
      </c>
    </row>
    <row r="30" spans="1:5" s="5" customFormat="1" ht="52.15" customHeight="1">
      <c r="A30" s="108">
        <v>2</v>
      </c>
      <c r="B30" s="144" t="s">
        <v>79</v>
      </c>
      <c r="C30" s="108" t="s">
        <v>60</v>
      </c>
      <c r="D30" s="108" t="s">
        <v>31</v>
      </c>
      <c r="E30" s="108" t="s">
        <v>481</v>
      </c>
    </row>
    <row r="31" spans="1:5" s="3" customFormat="1" ht="54" customHeight="1">
      <c r="A31" s="108">
        <v>3</v>
      </c>
      <c r="B31" s="144" t="s">
        <v>357</v>
      </c>
      <c r="C31" s="108" t="s">
        <v>3</v>
      </c>
      <c r="D31" s="146" t="s">
        <v>31</v>
      </c>
      <c r="E31" s="108" t="s">
        <v>480</v>
      </c>
    </row>
    <row r="32" spans="1:5" s="3" customFormat="1" ht="176.65" customHeight="1">
      <c r="A32" s="108">
        <v>4</v>
      </c>
      <c r="B32" s="144" t="s">
        <v>452</v>
      </c>
      <c r="C32" s="108" t="s">
        <v>3</v>
      </c>
      <c r="D32" s="108" t="s">
        <v>31</v>
      </c>
      <c r="E32" s="108" t="s">
        <v>481</v>
      </c>
    </row>
    <row r="33" spans="1:5" s="3" customFormat="1" ht="64.150000000000006" customHeight="1">
      <c r="A33" s="108">
        <v>5</v>
      </c>
      <c r="B33" s="144" t="s">
        <v>453</v>
      </c>
      <c r="C33" s="108" t="s">
        <v>3</v>
      </c>
      <c r="D33" s="108" t="s">
        <v>31</v>
      </c>
      <c r="E33" s="108" t="s">
        <v>480</v>
      </c>
    </row>
    <row r="34" spans="1:5" s="6" customFormat="1" ht="68.650000000000006" customHeight="1">
      <c r="A34" s="108">
        <v>6</v>
      </c>
      <c r="B34" s="144" t="s">
        <v>454</v>
      </c>
      <c r="C34" s="108" t="s">
        <v>5</v>
      </c>
      <c r="D34" s="108" t="s">
        <v>65</v>
      </c>
      <c r="E34" s="108" t="s">
        <v>480</v>
      </c>
    </row>
    <row r="35" spans="1:5" s="6" customFormat="1" ht="100.5" customHeight="1">
      <c r="A35" s="108">
        <v>7</v>
      </c>
      <c r="B35" s="144" t="s">
        <v>455</v>
      </c>
      <c r="C35" s="108" t="s">
        <v>5</v>
      </c>
      <c r="D35" s="108" t="s">
        <v>65</v>
      </c>
      <c r="E35" s="108" t="s">
        <v>480</v>
      </c>
    </row>
    <row r="36" spans="1:5" s="6" customFormat="1" ht="108.65" customHeight="1">
      <c r="A36" s="108">
        <v>8</v>
      </c>
      <c r="B36" s="144" t="s">
        <v>456</v>
      </c>
      <c r="C36" s="108" t="s">
        <v>26</v>
      </c>
      <c r="D36" s="108" t="s">
        <v>50</v>
      </c>
      <c r="E36" s="108" t="s">
        <v>481</v>
      </c>
    </row>
    <row r="37" spans="1:5" s="3" customFormat="1" ht="111" customHeight="1" thickBot="1">
      <c r="A37" s="108">
        <v>9</v>
      </c>
      <c r="B37" s="144" t="s">
        <v>490</v>
      </c>
      <c r="C37" s="108" t="s">
        <v>26</v>
      </c>
      <c r="D37" s="108" t="s">
        <v>50</v>
      </c>
      <c r="E37" s="108" t="s">
        <v>481</v>
      </c>
    </row>
    <row r="38" spans="1:5" s="3" customFormat="1" ht="111" customHeight="1" thickBot="1">
      <c r="A38" s="108">
        <v>10</v>
      </c>
      <c r="B38" s="143" t="s">
        <v>482</v>
      </c>
      <c r="C38" s="143" t="s">
        <v>60</v>
      </c>
      <c r="D38" s="143" t="s">
        <v>31</v>
      </c>
      <c r="E38" s="143" t="s">
        <v>483</v>
      </c>
    </row>
    <row r="39" spans="1:5" s="4" customFormat="1" ht="52.5" customHeight="1">
      <c r="A39" s="112" t="s">
        <v>72</v>
      </c>
      <c r="B39" s="145" t="s">
        <v>71</v>
      </c>
      <c r="C39" s="112"/>
      <c r="D39" s="112"/>
      <c r="E39" s="108"/>
    </row>
    <row r="40" spans="1:5" s="3" customFormat="1" ht="156.75" customHeight="1">
      <c r="A40" s="108">
        <v>1</v>
      </c>
      <c r="B40" s="144" t="s">
        <v>457</v>
      </c>
      <c r="C40" s="108" t="s">
        <v>1</v>
      </c>
      <c r="D40" s="108" t="s">
        <v>31</v>
      </c>
      <c r="E40" s="108" t="s">
        <v>480</v>
      </c>
    </row>
    <row r="41" spans="1:5" s="3" customFormat="1" ht="108.5">
      <c r="A41" s="108">
        <v>2</v>
      </c>
      <c r="B41" s="144" t="s">
        <v>73</v>
      </c>
      <c r="C41" s="108" t="s">
        <v>74</v>
      </c>
      <c r="D41" s="108" t="s">
        <v>31</v>
      </c>
      <c r="E41" s="108" t="s">
        <v>480</v>
      </c>
    </row>
  </sheetData>
  <mergeCells count="3">
    <mergeCell ref="A3:D3"/>
    <mergeCell ref="A2:E2"/>
    <mergeCell ref="A1:E1"/>
  </mergeCells>
  <pageMargins left="0.2" right="0.2" top="0.35" bottom="0.48" header="0.21"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topLeftCell="A31" zoomScaleNormal="100" workbookViewId="0">
      <selection activeCell="D9" sqref="D9"/>
    </sheetView>
  </sheetViews>
  <sheetFormatPr defaultColWidth="9.26953125" defaultRowHeight="18"/>
  <cols>
    <col min="1" max="1" width="6.26953125" style="140" customWidth="1"/>
    <col min="2" max="2" width="76.54296875" style="133" customWidth="1"/>
    <col min="3" max="3" width="19.453125" style="140" customWidth="1"/>
    <col min="4" max="4" width="21.7265625" style="140" customWidth="1"/>
    <col min="5" max="5" width="14.7265625" style="133" customWidth="1"/>
    <col min="6" max="16384" width="9.26953125" style="133"/>
  </cols>
  <sheetData>
    <row r="1" spans="1:5" ht="18.75" customHeight="1">
      <c r="A1" s="155" t="s">
        <v>33</v>
      </c>
      <c r="B1" s="155"/>
      <c r="C1" s="155"/>
      <c r="D1" s="155"/>
      <c r="E1" s="155"/>
    </row>
    <row r="2" spans="1:5" s="134" customFormat="1" ht="86.25" customHeight="1">
      <c r="A2" s="155" t="s">
        <v>499</v>
      </c>
      <c r="B2" s="155"/>
      <c r="C2" s="155"/>
      <c r="D2" s="155"/>
      <c r="E2" s="155"/>
    </row>
    <row r="3" spans="1:5">
      <c r="A3" s="135"/>
      <c r="B3" s="135"/>
      <c r="C3" s="136"/>
      <c r="D3" s="136"/>
    </row>
    <row r="4" spans="1:5" ht="61.5" customHeight="1">
      <c r="A4" s="112" t="s">
        <v>0</v>
      </c>
      <c r="B4" s="112" t="s">
        <v>28</v>
      </c>
      <c r="C4" s="112" t="s">
        <v>30</v>
      </c>
      <c r="D4" s="112" t="s">
        <v>29</v>
      </c>
      <c r="E4" s="112" t="s">
        <v>478</v>
      </c>
    </row>
    <row r="5" spans="1:5" s="83" customFormat="1" ht="62">
      <c r="A5" s="108">
        <v>1</v>
      </c>
      <c r="B5" s="85" t="s">
        <v>458</v>
      </c>
      <c r="C5" s="108" t="s">
        <v>75</v>
      </c>
      <c r="D5" s="108" t="s">
        <v>50</v>
      </c>
      <c r="E5" s="108" t="s">
        <v>497</v>
      </c>
    </row>
    <row r="6" spans="1:5" s="83" customFormat="1" ht="62">
      <c r="A6" s="108">
        <v>2</v>
      </c>
      <c r="B6" s="137" t="s">
        <v>421</v>
      </c>
      <c r="C6" s="108" t="s">
        <v>75</v>
      </c>
      <c r="D6" s="108" t="s">
        <v>31</v>
      </c>
      <c r="E6" s="108" t="s">
        <v>481</v>
      </c>
    </row>
    <row r="7" spans="1:5" s="83" customFormat="1" ht="82.15" customHeight="1">
      <c r="A7" s="108">
        <v>3</v>
      </c>
      <c r="B7" s="137" t="s">
        <v>36</v>
      </c>
      <c r="C7" s="108" t="s">
        <v>60</v>
      </c>
      <c r="D7" s="108" t="s">
        <v>31</v>
      </c>
      <c r="E7" s="108" t="s">
        <v>497</v>
      </c>
    </row>
    <row r="8" spans="1:5" s="83" customFormat="1" ht="98.15" customHeight="1">
      <c r="A8" s="108">
        <v>4</v>
      </c>
      <c r="B8" s="137" t="s">
        <v>37</v>
      </c>
      <c r="C8" s="108" t="s">
        <v>60</v>
      </c>
      <c r="D8" s="108" t="s">
        <v>31</v>
      </c>
      <c r="E8" s="108" t="s">
        <v>480</v>
      </c>
    </row>
    <row r="9" spans="1:5" s="83" customFormat="1" ht="58.5" customHeight="1">
      <c r="A9" s="108">
        <v>5</v>
      </c>
      <c r="B9" s="137" t="s">
        <v>459</v>
      </c>
      <c r="C9" s="108" t="s">
        <v>61</v>
      </c>
      <c r="D9" s="108" t="s">
        <v>503</v>
      </c>
      <c r="E9" s="108" t="s">
        <v>481</v>
      </c>
    </row>
    <row r="10" spans="1:5" s="83" customFormat="1" ht="66" customHeight="1">
      <c r="A10" s="108">
        <v>6</v>
      </c>
      <c r="B10" s="137" t="s">
        <v>460</v>
      </c>
      <c r="C10" s="108" t="s">
        <v>60</v>
      </c>
      <c r="D10" s="108" t="s">
        <v>31</v>
      </c>
      <c r="E10" s="108" t="s">
        <v>481</v>
      </c>
    </row>
    <row r="11" spans="1:5" s="83" customFormat="1" ht="62">
      <c r="A11" s="108">
        <v>7</v>
      </c>
      <c r="B11" s="137" t="s">
        <v>461</v>
      </c>
      <c r="C11" s="108" t="s">
        <v>60</v>
      </c>
      <c r="D11" s="108" t="s">
        <v>31</v>
      </c>
      <c r="E11" s="108" t="s">
        <v>481</v>
      </c>
    </row>
    <row r="12" spans="1:5" s="83" customFormat="1" ht="54" customHeight="1">
      <c r="A12" s="108">
        <v>8</v>
      </c>
      <c r="B12" s="137" t="s">
        <v>42</v>
      </c>
      <c r="C12" s="108" t="s">
        <v>60</v>
      </c>
      <c r="D12" s="108" t="s">
        <v>31</v>
      </c>
      <c r="E12" s="108" t="s">
        <v>497</v>
      </c>
    </row>
    <row r="13" spans="1:5" s="83" customFormat="1" ht="87" customHeight="1">
      <c r="A13" s="108">
        <v>9</v>
      </c>
      <c r="B13" s="137" t="s">
        <v>462</v>
      </c>
      <c r="C13" s="108" t="s">
        <v>60</v>
      </c>
      <c r="D13" s="108" t="s">
        <v>31</v>
      </c>
      <c r="E13" s="108" t="s">
        <v>480</v>
      </c>
    </row>
    <row r="14" spans="1:5" s="138" customFormat="1" ht="103.15" customHeight="1">
      <c r="A14" s="108">
        <v>10</v>
      </c>
      <c r="B14" s="137" t="s">
        <v>77</v>
      </c>
      <c r="C14" s="108" t="s">
        <v>4</v>
      </c>
      <c r="D14" s="108" t="s">
        <v>31</v>
      </c>
      <c r="E14" s="108" t="s">
        <v>497</v>
      </c>
    </row>
    <row r="15" spans="1:5" s="138" customFormat="1" ht="92.15" customHeight="1">
      <c r="A15" s="108">
        <v>11</v>
      </c>
      <c r="B15" s="137" t="s">
        <v>76</v>
      </c>
      <c r="C15" s="108" t="s">
        <v>1</v>
      </c>
      <c r="D15" s="108" t="s">
        <v>31</v>
      </c>
      <c r="E15" s="108" t="s">
        <v>480</v>
      </c>
    </row>
    <row r="16" spans="1:5" s="83" customFormat="1" ht="83.15" customHeight="1">
      <c r="A16" s="108">
        <v>12</v>
      </c>
      <c r="B16" s="137" t="s">
        <v>78</v>
      </c>
      <c r="C16" s="108" t="s">
        <v>26</v>
      </c>
      <c r="D16" s="108" t="s">
        <v>31</v>
      </c>
      <c r="E16" s="108" t="s">
        <v>481</v>
      </c>
    </row>
    <row r="17" spans="1:5" s="83" customFormat="1" ht="71.650000000000006" customHeight="1">
      <c r="A17" s="108">
        <v>13</v>
      </c>
      <c r="B17" s="137" t="s">
        <v>41</v>
      </c>
      <c r="C17" s="108" t="s">
        <v>4</v>
      </c>
      <c r="D17" s="108" t="s">
        <v>31</v>
      </c>
      <c r="E17" s="108" t="s">
        <v>497</v>
      </c>
    </row>
    <row r="18" spans="1:5" s="83" customFormat="1" ht="83.65" customHeight="1">
      <c r="A18" s="108">
        <v>14</v>
      </c>
      <c r="B18" s="137" t="s">
        <v>358</v>
      </c>
      <c r="C18" s="108" t="s">
        <v>4</v>
      </c>
      <c r="D18" s="108" t="s">
        <v>31</v>
      </c>
      <c r="E18" s="108" t="s">
        <v>497</v>
      </c>
    </row>
    <row r="19" spans="1:5" s="83" customFormat="1" ht="62">
      <c r="A19" s="108">
        <v>15</v>
      </c>
      <c r="B19" s="137" t="s">
        <v>43</v>
      </c>
      <c r="C19" s="108" t="s">
        <v>4</v>
      </c>
      <c r="D19" s="108" t="s">
        <v>31</v>
      </c>
      <c r="E19" s="108" t="s">
        <v>497</v>
      </c>
    </row>
    <row r="20" spans="1:5" s="83" customFormat="1" ht="139.5">
      <c r="A20" s="108">
        <v>16</v>
      </c>
      <c r="B20" s="137" t="s">
        <v>40</v>
      </c>
      <c r="C20" s="108" t="s">
        <v>35</v>
      </c>
      <c r="D20" s="108" t="s">
        <v>38</v>
      </c>
      <c r="E20" s="108" t="s">
        <v>479</v>
      </c>
    </row>
    <row r="21" spans="1:5" s="83" customFormat="1" ht="70.5" customHeight="1">
      <c r="A21" s="108">
        <v>17</v>
      </c>
      <c r="B21" s="137" t="s">
        <v>463</v>
      </c>
      <c r="C21" s="108" t="s">
        <v>82</v>
      </c>
      <c r="D21" s="139" t="s">
        <v>83</v>
      </c>
      <c r="E21" s="108" t="s">
        <v>481</v>
      </c>
    </row>
    <row r="22" spans="1:5" s="83" customFormat="1" ht="72" customHeight="1">
      <c r="A22" s="108">
        <v>18</v>
      </c>
      <c r="B22" s="137" t="s">
        <v>464</v>
      </c>
      <c r="C22" s="108" t="s">
        <v>34</v>
      </c>
      <c r="D22" s="108" t="s">
        <v>83</v>
      </c>
      <c r="E22" s="108" t="s">
        <v>480</v>
      </c>
    </row>
    <row r="23" spans="1:5" s="83" customFormat="1" ht="67.5" customHeight="1">
      <c r="A23" s="108">
        <v>19</v>
      </c>
      <c r="B23" s="137" t="s">
        <v>39</v>
      </c>
      <c r="C23" s="108" t="s">
        <v>34</v>
      </c>
      <c r="D23" s="108" t="s">
        <v>83</v>
      </c>
      <c r="E23" s="108" t="s">
        <v>498</v>
      </c>
    </row>
    <row r="24" spans="1:5" s="83" customFormat="1" ht="77.5">
      <c r="A24" s="108">
        <v>20</v>
      </c>
      <c r="B24" s="137" t="s">
        <v>80</v>
      </c>
      <c r="C24" s="108" t="s">
        <v>61</v>
      </c>
      <c r="D24" s="108" t="s">
        <v>81</v>
      </c>
      <c r="E24" s="108" t="s">
        <v>480</v>
      </c>
    </row>
    <row r="25" spans="1:5" s="83" customFormat="1" ht="62.5" thickBot="1">
      <c r="A25" s="108">
        <v>21</v>
      </c>
      <c r="B25" s="137" t="s">
        <v>84</v>
      </c>
      <c r="C25" s="108" t="s">
        <v>61</v>
      </c>
      <c r="D25" s="108" t="s">
        <v>85</v>
      </c>
      <c r="E25" s="108" t="s">
        <v>480</v>
      </c>
    </row>
    <row r="26" spans="1:5" ht="47" thickBot="1">
      <c r="A26" s="141">
        <v>22</v>
      </c>
      <c r="B26" s="142" t="s">
        <v>489</v>
      </c>
      <c r="C26" s="143" t="s">
        <v>61</v>
      </c>
      <c r="D26" s="143" t="s">
        <v>85</v>
      </c>
      <c r="E26" s="143" t="s">
        <v>483</v>
      </c>
    </row>
  </sheetData>
  <mergeCells count="2">
    <mergeCell ref="A2:E2"/>
    <mergeCell ref="A1:E1"/>
  </mergeCells>
  <pageMargins left="0.44" right="0.37" top="0.35" bottom="0.34" header="0.21" footer="0.2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18"/>
  <sheetViews>
    <sheetView zoomScale="70" zoomScaleNormal="70" workbookViewId="0">
      <selection activeCell="T10" sqref="T10"/>
    </sheetView>
  </sheetViews>
  <sheetFormatPr defaultColWidth="9.26953125" defaultRowHeight="14"/>
  <cols>
    <col min="1" max="1" width="4.7265625" style="77" customWidth="1"/>
    <col min="2" max="2" width="49.7265625" style="26" customWidth="1"/>
    <col min="3" max="3" width="17.7265625" style="78" customWidth="1"/>
    <col min="4" max="4" width="14.54296875" style="79" customWidth="1"/>
    <col min="5" max="5" width="30.7265625" style="80" customWidth="1"/>
    <col min="6" max="7" width="12.7265625" style="80" customWidth="1"/>
    <col min="8" max="8" width="10.7265625" style="81" customWidth="1"/>
    <col min="9" max="9" width="10.453125" style="79" customWidth="1"/>
    <col min="10" max="10" width="11.26953125" style="79" customWidth="1"/>
    <col min="11" max="11" width="9.26953125" style="79" bestFit="1" customWidth="1"/>
    <col min="12" max="12" width="10.54296875" style="79" customWidth="1"/>
    <col min="13" max="13" width="13.7265625" style="79" customWidth="1"/>
    <col min="14" max="14" width="11.453125" style="79" customWidth="1"/>
    <col min="15" max="15" width="10.453125" style="79" customWidth="1"/>
    <col min="16" max="16" width="10.1796875" style="79" bestFit="1" customWidth="1"/>
    <col min="17" max="17" width="9.26953125" style="79" bestFit="1" customWidth="1"/>
    <col min="18" max="229" width="9.26953125" style="26"/>
    <col min="230" max="230" width="4.7265625" style="26" customWidth="1"/>
    <col min="231" max="231" width="49.7265625" style="26" customWidth="1"/>
    <col min="232" max="232" width="17.7265625" style="26" customWidth="1"/>
    <col min="233" max="233" width="14.54296875" style="26" customWidth="1"/>
    <col min="234" max="234" width="28.54296875" style="26" customWidth="1"/>
    <col min="235" max="236" width="12.7265625" style="26" customWidth="1"/>
    <col min="237" max="237" width="10.7265625" style="26" customWidth="1"/>
    <col min="238" max="238" width="9.453125" style="26" bestFit="1" customWidth="1"/>
    <col min="239" max="239" width="10.453125" style="26" bestFit="1" customWidth="1"/>
    <col min="240" max="241" width="9.26953125" style="26" bestFit="1" customWidth="1"/>
    <col min="242" max="242" width="12" style="26" customWidth="1"/>
    <col min="243" max="243" width="11.26953125" style="26" customWidth="1"/>
    <col min="244" max="244" width="10.26953125" style="26" bestFit="1" customWidth="1"/>
    <col min="245" max="245" width="9.26953125" style="26" bestFit="1" customWidth="1"/>
    <col min="246" max="485" width="9.26953125" style="26"/>
    <col min="486" max="486" width="4.7265625" style="26" customWidth="1"/>
    <col min="487" max="487" width="49.7265625" style="26" customWidth="1"/>
    <col min="488" max="488" width="17.7265625" style="26" customWidth="1"/>
    <col min="489" max="489" width="14.54296875" style="26" customWidth="1"/>
    <col min="490" max="490" width="28.54296875" style="26" customWidth="1"/>
    <col min="491" max="492" width="12.7265625" style="26" customWidth="1"/>
    <col min="493" max="493" width="10.7265625" style="26" customWidth="1"/>
    <col min="494" max="494" width="9.453125" style="26" bestFit="1" customWidth="1"/>
    <col min="495" max="495" width="10.453125" style="26" bestFit="1" customWidth="1"/>
    <col min="496" max="497" width="9.26953125" style="26" bestFit="1" customWidth="1"/>
    <col min="498" max="498" width="12" style="26" customWidth="1"/>
    <col min="499" max="499" width="11.26953125" style="26" customWidth="1"/>
    <col min="500" max="500" width="10.26953125" style="26" bestFit="1" customWidth="1"/>
    <col min="501" max="501" width="9.26953125" style="26" bestFit="1" customWidth="1"/>
    <col min="502" max="741" width="9.26953125" style="26"/>
    <col min="742" max="742" width="4.7265625" style="26" customWidth="1"/>
    <col min="743" max="743" width="49.7265625" style="26" customWidth="1"/>
    <col min="744" max="744" width="17.7265625" style="26" customWidth="1"/>
    <col min="745" max="745" width="14.54296875" style="26" customWidth="1"/>
    <col min="746" max="746" width="28.54296875" style="26" customWidth="1"/>
    <col min="747" max="748" width="12.7265625" style="26" customWidth="1"/>
    <col min="749" max="749" width="10.7265625" style="26" customWidth="1"/>
    <col min="750" max="750" width="9.453125" style="26" bestFit="1" customWidth="1"/>
    <col min="751" max="751" width="10.453125" style="26" bestFit="1" customWidth="1"/>
    <col min="752" max="753" width="9.26953125" style="26" bestFit="1" customWidth="1"/>
    <col min="754" max="754" width="12" style="26" customWidth="1"/>
    <col min="755" max="755" width="11.26953125" style="26" customWidth="1"/>
    <col min="756" max="756" width="10.26953125" style="26" bestFit="1" customWidth="1"/>
    <col min="757" max="757" width="9.26953125" style="26" bestFit="1" customWidth="1"/>
    <col min="758" max="997" width="9.26953125" style="26"/>
    <col min="998" max="998" width="4.7265625" style="26" customWidth="1"/>
    <col min="999" max="999" width="49.7265625" style="26" customWidth="1"/>
    <col min="1000" max="1000" width="17.7265625" style="26" customWidth="1"/>
    <col min="1001" max="1001" width="14.54296875" style="26" customWidth="1"/>
    <col min="1002" max="1002" width="28.54296875" style="26" customWidth="1"/>
    <col min="1003" max="1004" width="12.7265625" style="26" customWidth="1"/>
    <col min="1005" max="1005" width="10.7265625" style="26" customWidth="1"/>
    <col min="1006" max="1006" width="9.453125" style="26" bestFit="1" customWidth="1"/>
    <col min="1007" max="1007" width="10.453125" style="26" bestFit="1" customWidth="1"/>
    <col min="1008" max="1009" width="9.26953125" style="26" bestFit="1" customWidth="1"/>
    <col min="1010" max="1010" width="12" style="26" customWidth="1"/>
    <col min="1011" max="1011" width="11.26953125" style="26" customWidth="1"/>
    <col min="1012" max="1012" width="10.26953125" style="26" bestFit="1" customWidth="1"/>
    <col min="1013" max="1013" width="9.26953125" style="26" bestFit="1" customWidth="1"/>
    <col min="1014" max="1253" width="9.26953125" style="26"/>
    <col min="1254" max="1254" width="4.7265625" style="26" customWidth="1"/>
    <col min="1255" max="1255" width="49.7265625" style="26" customWidth="1"/>
    <col min="1256" max="1256" width="17.7265625" style="26" customWidth="1"/>
    <col min="1257" max="1257" width="14.54296875" style="26" customWidth="1"/>
    <col min="1258" max="1258" width="28.54296875" style="26" customWidth="1"/>
    <col min="1259" max="1260" width="12.7265625" style="26" customWidth="1"/>
    <col min="1261" max="1261" width="10.7265625" style="26" customWidth="1"/>
    <col min="1262" max="1262" width="9.453125" style="26" bestFit="1" customWidth="1"/>
    <col min="1263" max="1263" width="10.453125" style="26" bestFit="1" customWidth="1"/>
    <col min="1264" max="1265" width="9.26953125" style="26" bestFit="1" customWidth="1"/>
    <col min="1266" max="1266" width="12" style="26" customWidth="1"/>
    <col min="1267" max="1267" width="11.26953125" style="26" customWidth="1"/>
    <col min="1268" max="1268" width="10.26953125" style="26" bestFit="1" customWidth="1"/>
    <col min="1269" max="1269" width="9.26953125" style="26" bestFit="1" customWidth="1"/>
    <col min="1270" max="1509" width="9.26953125" style="26"/>
    <col min="1510" max="1510" width="4.7265625" style="26" customWidth="1"/>
    <col min="1511" max="1511" width="49.7265625" style="26" customWidth="1"/>
    <col min="1512" max="1512" width="17.7265625" style="26" customWidth="1"/>
    <col min="1513" max="1513" width="14.54296875" style="26" customWidth="1"/>
    <col min="1514" max="1514" width="28.54296875" style="26" customWidth="1"/>
    <col min="1515" max="1516" width="12.7265625" style="26" customWidth="1"/>
    <col min="1517" max="1517" width="10.7265625" style="26" customWidth="1"/>
    <col min="1518" max="1518" width="9.453125" style="26" bestFit="1" customWidth="1"/>
    <col min="1519" max="1519" width="10.453125" style="26" bestFit="1" customWidth="1"/>
    <col min="1520" max="1521" width="9.26953125" style="26" bestFit="1" customWidth="1"/>
    <col min="1522" max="1522" width="12" style="26" customWidth="1"/>
    <col min="1523" max="1523" width="11.26953125" style="26" customWidth="1"/>
    <col min="1524" max="1524" width="10.26953125" style="26" bestFit="1" customWidth="1"/>
    <col min="1525" max="1525" width="9.26953125" style="26" bestFit="1" customWidth="1"/>
    <col min="1526" max="1765" width="9.26953125" style="26"/>
    <col min="1766" max="1766" width="4.7265625" style="26" customWidth="1"/>
    <col min="1767" max="1767" width="49.7265625" style="26" customWidth="1"/>
    <col min="1768" max="1768" width="17.7265625" style="26" customWidth="1"/>
    <col min="1769" max="1769" width="14.54296875" style="26" customWidth="1"/>
    <col min="1770" max="1770" width="28.54296875" style="26" customWidth="1"/>
    <col min="1771" max="1772" width="12.7265625" style="26" customWidth="1"/>
    <col min="1773" max="1773" width="10.7265625" style="26" customWidth="1"/>
    <col min="1774" max="1774" width="9.453125" style="26" bestFit="1" customWidth="1"/>
    <col min="1775" max="1775" width="10.453125" style="26" bestFit="1" customWidth="1"/>
    <col min="1776" max="1777" width="9.26953125" style="26" bestFit="1" customWidth="1"/>
    <col min="1778" max="1778" width="12" style="26" customWidth="1"/>
    <col min="1779" max="1779" width="11.26953125" style="26" customWidth="1"/>
    <col min="1780" max="1780" width="10.26953125" style="26" bestFit="1" customWidth="1"/>
    <col min="1781" max="1781" width="9.26953125" style="26" bestFit="1" customWidth="1"/>
    <col min="1782" max="2021" width="9.26953125" style="26"/>
    <col min="2022" max="2022" width="4.7265625" style="26" customWidth="1"/>
    <col min="2023" max="2023" width="49.7265625" style="26" customWidth="1"/>
    <col min="2024" max="2024" width="17.7265625" style="26" customWidth="1"/>
    <col min="2025" max="2025" width="14.54296875" style="26" customWidth="1"/>
    <col min="2026" max="2026" width="28.54296875" style="26" customWidth="1"/>
    <col min="2027" max="2028" width="12.7265625" style="26" customWidth="1"/>
    <col min="2029" max="2029" width="10.7265625" style="26" customWidth="1"/>
    <col min="2030" max="2030" width="9.453125" style="26" bestFit="1" customWidth="1"/>
    <col min="2031" max="2031" width="10.453125" style="26" bestFit="1" customWidth="1"/>
    <col min="2032" max="2033" width="9.26953125" style="26" bestFit="1" customWidth="1"/>
    <col min="2034" max="2034" width="12" style="26" customWidth="1"/>
    <col min="2035" max="2035" width="11.26953125" style="26" customWidth="1"/>
    <col min="2036" max="2036" width="10.26953125" style="26" bestFit="1" customWidth="1"/>
    <col min="2037" max="2037" width="9.26953125" style="26" bestFit="1" customWidth="1"/>
    <col min="2038" max="2277" width="9.26953125" style="26"/>
    <col min="2278" max="2278" width="4.7265625" style="26" customWidth="1"/>
    <col min="2279" max="2279" width="49.7265625" style="26" customWidth="1"/>
    <col min="2280" max="2280" width="17.7265625" style="26" customWidth="1"/>
    <col min="2281" max="2281" width="14.54296875" style="26" customWidth="1"/>
    <col min="2282" max="2282" width="28.54296875" style="26" customWidth="1"/>
    <col min="2283" max="2284" width="12.7265625" style="26" customWidth="1"/>
    <col min="2285" max="2285" width="10.7265625" style="26" customWidth="1"/>
    <col min="2286" max="2286" width="9.453125" style="26" bestFit="1" customWidth="1"/>
    <col min="2287" max="2287" width="10.453125" style="26" bestFit="1" customWidth="1"/>
    <col min="2288" max="2289" width="9.26953125" style="26" bestFit="1" customWidth="1"/>
    <col min="2290" max="2290" width="12" style="26" customWidth="1"/>
    <col min="2291" max="2291" width="11.26953125" style="26" customWidth="1"/>
    <col min="2292" max="2292" width="10.26953125" style="26" bestFit="1" customWidth="1"/>
    <col min="2293" max="2293" width="9.26953125" style="26" bestFit="1" customWidth="1"/>
    <col min="2294" max="2533" width="9.26953125" style="26"/>
    <col min="2534" max="2534" width="4.7265625" style="26" customWidth="1"/>
    <col min="2535" max="2535" width="49.7265625" style="26" customWidth="1"/>
    <col min="2536" max="2536" width="17.7265625" style="26" customWidth="1"/>
    <col min="2537" max="2537" width="14.54296875" style="26" customWidth="1"/>
    <col min="2538" max="2538" width="28.54296875" style="26" customWidth="1"/>
    <col min="2539" max="2540" width="12.7265625" style="26" customWidth="1"/>
    <col min="2541" max="2541" width="10.7265625" style="26" customWidth="1"/>
    <col min="2542" max="2542" width="9.453125" style="26" bestFit="1" customWidth="1"/>
    <col min="2543" max="2543" width="10.453125" style="26" bestFit="1" customWidth="1"/>
    <col min="2544" max="2545" width="9.26953125" style="26" bestFit="1" customWidth="1"/>
    <col min="2546" max="2546" width="12" style="26" customWidth="1"/>
    <col min="2547" max="2547" width="11.26953125" style="26" customWidth="1"/>
    <col min="2548" max="2548" width="10.26953125" style="26" bestFit="1" customWidth="1"/>
    <col min="2549" max="2549" width="9.26953125" style="26" bestFit="1" customWidth="1"/>
    <col min="2550" max="2789" width="9.26953125" style="26"/>
    <col min="2790" max="2790" width="4.7265625" style="26" customWidth="1"/>
    <col min="2791" max="2791" width="49.7265625" style="26" customWidth="1"/>
    <col min="2792" max="2792" width="17.7265625" style="26" customWidth="1"/>
    <col min="2793" max="2793" width="14.54296875" style="26" customWidth="1"/>
    <col min="2794" max="2794" width="28.54296875" style="26" customWidth="1"/>
    <col min="2795" max="2796" width="12.7265625" style="26" customWidth="1"/>
    <col min="2797" max="2797" width="10.7265625" style="26" customWidth="1"/>
    <col min="2798" max="2798" width="9.453125" style="26" bestFit="1" customWidth="1"/>
    <col min="2799" max="2799" width="10.453125" style="26" bestFit="1" customWidth="1"/>
    <col min="2800" max="2801" width="9.26953125" style="26" bestFit="1" customWidth="1"/>
    <col min="2802" max="2802" width="12" style="26" customWidth="1"/>
    <col min="2803" max="2803" width="11.26953125" style="26" customWidth="1"/>
    <col min="2804" max="2804" width="10.26953125" style="26" bestFit="1" customWidth="1"/>
    <col min="2805" max="2805" width="9.26953125" style="26" bestFit="1" customWidth="1"/>
    <col min="2806" max="3045" width="9.26953125" style="26"/>
    <col min="3046" max="3046" width="4.7265625" style="26" customWidth="1"/>
    <col min="3047" max="3047" width="49.7265625" style="26" customWidth="1"/>
    <col min="3048" max="3048" width="17.7265625" style="26" customWidth="1"/>
    <col min="3049" max="3049" width="14.54296875" style="26" customWidth="1"/>
    <col min="3050" max="3050" width="28.54296875" style="26" customWidth="1"/>
    <col min="3051" max="3052" width="12.7265625" style="26" customWidth="1"/>
    <col min="3053" max="3053" width="10.7265625" style="26" customWidth="1"/>
    <col min="3054" max="3054" width="9.453125" style="26" bestFit="1" customWidth="1"/>
    <col min="3055" max="3055" width="10.453125" style="26" bestFit="1" customWidth="1"/>
    <col min="3056" max="3057" width="9.26953125" style="26" bestFit="1" customWidth="1"/>
    <col min="3058" max="3058" width="12" style="26" customWidth="1"/>
    <col min="3059" max="3059" width="11.26953125" style="26" customWidth="1"/>
    <col min="3060" max="3060" width="10.26953125" style="26" bestFit="1" customWidth="1"/>
    <col min="3061" max="3061" width="9.26953125" style="26" bestFit="1" customWidth="1"/>
    <col min="3062" max="3301" width="9.26953125" style="26"/>
    <col min="3302" max="3302" width="4.7265625" style="26" customWidth="1"/>
    <col min="3303" max="3303" width="49.7265625" style="26" customWidth="1"/>
    <col min="3304" max="3304" width="17.7265625" style="26" customWidth="1"/>
    <col min="3305" max="3305" width="14.54296875" style="26" customWidth="1"/>
    <col min="3306" max="3306" width="28.54296875" style="26" customWidth="1"/>
    <col min="3307" max="3308" width="12.7265625" style="26" customWidth="1"/>
    <col min="3309" max="3309" width="10.7265625" style="26" customWidth="1"/>
    <col min="3310" max="3310" width="9.453125" style="26" bestFit="1" customWidth="1"/>
    <col min="3311" max="3311" width="10.453125" style="26" bestFit="1" customWidth="1"/>
    <col min="3312" max="3313" width="9.26953125" style="26" bestFit="1" customWidth="1"/>
    <col min="3314" max="3314" width="12" style="26" customWidth="1"/>
    <col min="3315" max="3315" width="11.26953125" style="26" customWidth="1"/>
    <col min="3316" max="3316" width="10.26953125" style="26" bestFit="1" customWidth="1"/>
    <col min="3317" max="3317" width="9.26953125" style="26" bestFit="1" customWidth="1"/>
    <col min="3318" max="3557" width="9.26953125" style="26"/>
    <col min="3558" max="3558" width="4.7265625" style="26" customWidth="1"/>
    <col min="3559" max="3559" width="49.7265625" style="26" customWidth="1"/>
    <col min="3560" max="3560" width="17.7265625" style="26" customWidth="1"/>
    <col min="3561" max="3561" width="14.54296875" style="26" customWidth="1"/>
    <col min="3562" max="3562" width="28.54296875" style="26" customWidth="1"/>
    <col min="3563" max="3564" width="12.7265625" style="26" customWidth="1"/>
    <col min="3565" max="3565" width="10.7265625" style="26" customWidth="1"/>
    <col min="3566" max="3566" width="9.453125" style="26" bestFit="1" customWidth="1"/>
    <col min="3567" max="3567" width="10.453125" style="26" bestFit="1" customWidth="1"/>
    <col min="3568" max="3569" width="9.26953125" style="26" bestFit="1" customWidth="1"/>
    <col min="3570" max="3570" width="12" style="26" customWidth="1"/>
    <col min="3571" max="3571" width="11.26953125" style="26" customWidth="1"/>
    <col min="3572" max="3572" width="10.26953125" style="26" bestFit="1" customWidth="1"/>
    <col min="3573" max="3573" width="9.26953125" style="26" bestFit="1" customWidth="1"/>
    <col min="3574" max="3813" width="9.26953125" style="26"/>
    <col min="3814" max="3814" width="4.7265625" style="26" customWidth="1"/>
    <col min="3815" max="3815" width="49.7265625" style="26" customWidth="1"/>
    <col min="3816" max="3816" width="17.7265625" style="26" customWidth="1"/>
    <col min="3817" max="3817" width="14.54296875" style="26" customWidth="1"/>
    <col min="3818" max="3818" width="28.54296875" style="26" customWidth="1"/>
    <col min="3819" max="3820" width="12.7265625" style="26" customWidth="1"/>
    <col min="3821" max="3821" width="10.7265625" style="26" customWidth="1"/>
    <col min="3822" max="3822" width="9.453125" style="26" bestFit="1" customWidth="1"/>
    <col min="3823" max="3823" width="10.453125" style="26" bestFit="1" customWidth="1"/>
    <col min="3824" max="3825" width="9.26953125" style="26" bestFit="1" customWidth="1"/>
    <col min="3826" max="3826" width="12" style="26" customWidth="1"/>
    <col min="3827" max="3827" width="11.26953125" style="26" customWidth="1"/>
    <col min="3828" max="3828" width="10.26953125" style="26" bestFit="1" customWidth="1"/>
    <col min="3829" max="3829" width="9.26953125" style="26" bestFit="1" customWidth="1"/>
    <col min="3830" max="4069" width="9.26953125" style="26"/>
    <col min="4070" max="4070" width="4.7265625" style="26" customWidth="1"/>
    <col min="4071" max="4071" width="49.7265625" style="26" customWidth="1"/>
    <col min="4072" max="4072" width="17.7265625" style="26" customWidth="1"/>
    <col min="4073" max="4073" width="14.54296875" style="26" customWidth="1"/>
    <col min="4074" max="4074" width="28.54296875" style="26" customWidth="1"/>
    <col min="4075" max="4076" width="12.7265625" style="26" customWidth="1"/>
    <col min="4077" max="4077" width="10.7265625" style="26" customWidth="1"/>
    <col min="4078" max="4078" width="9.453125" style="26" bestFit="1" customWidth="1"/>
    <col min="4079" max="4079" width="10.453125" style="26" bestFit="1" customWidth="1"/>
    <col min="4080" max="4081" width="9.26953125" style="26" bestFit="1" customWidth="1"/>
    <col min="4082" max="4082" width="12" style="26" customWidth="1"/>
    <col min="4083" max="4083" width="11.26953125" style="26" customWidth="1"/>
    <col min="4084" max="4084" width="10.26953125" style="26" bestFit="1" customWidth="1"/>
    <col min="4085" max="4085" width="9.26953125" style="26" bestFit="1" customWidth="1"/>
    <col min="4086" max="4325" width="9.26953125" style="26"/>
    <col min="4326" max="4326" width="4.7265625" style="26" customWidth="1"/>
    <col min="4327" max="4327" width="49.7265625" style="26" customWidth="1"/>
    <col min="4328" max="4328" width="17.7265625" style="26" customWidth="1"/>
    <col min="4329" max="4329" width="14.54296875" style="26" customWidth="1"/>
    <col min="4330" max="4330" width="28.54296875" style="26" customWidth="1"/>
    <col min="4331" max="4332" width="12.7265625" style="26" customWidth="1"/>
    <col min="4333" max="4333" width="10.7265625" style="26" customWidth="1"/>
    <col min="4334" max="4334" width="9.453125" style="26" bestFit="1" customWidth="1"/>
    <col min="4335" max="4335" width="10.453125" style="26" bestFit="1" customWidth="1"/>
    <col min="4336" max="4337" width="9.26953125" style="26" bestFit="1" customWidth="1"/>
    <col min="4338" max="4338" width="12" style="26" customWidth="1"/>
    <col min="4339" max="4339" width="11.26953125" style="26" customWidth="1"/>
    <col min="4340" max="4340" width="10.26953125" style="26" bestFit="1" customWidth="1"/>
    <col min="4341" max="4341" width="9.26953125" style="26" bestFit="1" customWidth="1"/>
    <col min="4342" max="4581" width="9.26953125" style="26"/>
    <col min="4582" max="4582" width="4.7265625" style="26" customWidth="1"/>
    <col min="4583" max="4583" width="49.7265625" style="26" customWidth="1"/>
    <col min="4584" max="4584" width="17.7265625" style="26" customWidth="1"/>
    <col min="4585" max="4585" width="14.54296875" style="26" customWidth="1"/>
    <col min="4586" max="4586" width="28.54296875" style="26" customWidth="1"/>
    <col min="4587" max="4588" width="12.7265625" style="26" customWidth="1"/>
    <col min="4589" max="4589" width="10.7265625" style="26" customWidth="1"/>
    <col min="4590" max="4590" width="9.453125" style="26" bestFit="1" customWidth="1"/>
    <col min="4591" max="4591" width="10.453125" style="26" bestFit="1" customWidth="1"/>
    <col min="4592" max="4593" width="9.26953125" style="26" bestFit="1" customWidth="1"/>
    <col min="4594" max="4594" width="12" style="26" customWidth="1"/>
    <col min="4595" max="4595" width="11.26953125" style="26" customWidth="1"/>
    <col min="4596" max="4596" width="10.26953125" style="26" bestFit="1" customWidth="1"/>
    <col min="4597" max="4597" width="9.26953125" style="26" bestFit="1" customWidth="1"/>
    <col min="4598" max="4837" width="9.26953125" style="26"/>
    <col min="4838" max="4838" width="4.7265625" style="26" customWidth="1"/>
    <col min="4839" max="4839" width="49.7265625" style="26" customWidth="1"/>
    <col min="4840" max="4840" width="17.7265625" style="26" customWidth="1"/>
    <col min="4841" max="4841" width="14.54296875" style="26" customWidth="1"/>
    <col min="4842" max="4842" width="28.54296875" style="26" customWidth="1"/>
    <col min="4843" max="4844" width="12.7265625" style="26" customWidth="1"/>
    <col min="4845" max="4845" width="10.7265625" style="26" customWidth="1"/>
    <col min="4846" max="4846" width="9.453125" style="26" bestFit="1" customWidth="1"/>
    <col min="4847" max="4847" width="10.453125" style="26" bestFit="1" customWidth="1"/>
    <col min="4848" max="4849" width="9.26953125" style="26" bestFit="1" customWidth="1"/>
    <col min="4850" max="4850" width="12" style="26" customWidth="1"/>
    <col min="4851" max="4851" width="11.26953125" style="26" customWidth="1"/>
    <col min="4852" max="4852" width="10.26953125" style="26" bestFit="1" customWidth="1"/>
    <col min="4853" max="4853" width="9.26953125" style="26" bestFit="1" customWidth="1"/>
    <col min="4854" max="5093" width="9.26953125" style="26"/>
    <col min="5094" max="5094" width="4.7265625" style="26" customWidth="1"/>
    <col min="5095" max="5095" width="49.7265625" style="26" customWidth="1"/>
    <col min="5096" max="5096" width="17.7265625" style="26" customWidth="1"/>
    <col min="5097" max="5097" width="14.54296875" style="26" customWidth="1"/>
    <col min="5098" max="5098" width="28.54296875" style="26" customWidth="1"/>
    <col min="5099" max="5100" width="12.7265625" style="26" customWidth="1"/>
    <col min="5101" max="5101" width="10.7265625" style="26" customWidth="1"/>
    <col min="5102" max="5102" width="9.453125" style="26" bestFit="1" customWidth="1"/>
    <col min="5103" max="5103" width="10.453125" style="26" bestFit="1" customWidth="1"/>
    <col min="5104" max="5105" width="9.26953125" style="26" bestFit="1" customWidth="1"/>
    <col min="5106" max="5106" width="12" style="26" customWidth="1"/>
    <col min="5107" max="5107" width="11.26953125" style="26" customWidth="1"/>
    <col min="5108" max="5108" width="10.26953125" style="26" bestFit="1" customWidth="1"/>
    <col min="5109" max="5109" width="9.26953125" style="26" bestFit="1" customWidth="1"/>
    <col min="5110" max="5349" width="9.26953125" style="26"/>
    <col min="5350" max="5350" width="4.7265625" style="26" customWidth="1"/>
    <col min="5351" max="5351" width="49.7265625" style="26" customWidth="1"/>
    <col min="5352" max="5352" width="17.7265625" style="26" customWidth="1"/>
    <col min="5353" max="5353" width="14.54296875" style="26" customWidth="1"/>
    <col min="5354" max="5354" width="28.54296875" style="26" customWidth="1"/>
    <col min="5355" max="5356" width="12.7265625" style="26" customWidth="1"/>
    <col min="5357" max="5357" width="10.7265625" style="26" customWidth="1"/>
    <col min="5358" max="5358" width="9.453125" style="26" bestFit="1" customWidth="1"/>
    <col min="5359" max="5359" width="10.453125" style="26" bestFit="1" customWidth="1"/>
    <col min="5360" max="5361" width="9.26953125" style="26" bestFit="1" customWidth="1"/>
    <col min="5362" max="5362" width="12" style="26" customWidth="1"/>
    <col min="5363" max="5363" width="11.26953125" style="26" customWidth="1"/>
    <col min="5364" max="5364" width="10.26953125" style="26" bestFit="1" customWidth="1"/>
    <col min="5365" max="5365" width="9.26953125" style="26" bestFit="1" customWidth="1"/>
    <col min="5366" max="5605" width="9.26953125" style="26"/>
    <col min="5606" max="5606" width="4.7265625" style="26" customWidth="1"/>
    <col min="5607" max="5607" width="49.7265625" style="26" customWidth="1"/>
    <col min="5608" max="5608" width="17.7265625" style="26" customWidth="1"/>
    <col min="5609" max="5609" width="14.54296875" style="26" customWidth="1"/>
    <col min="5610" max="5610" width="28.54296875" style="26" customWidth="1"/>
    <col min="5611" max="5612" width="12.7265625" style="26" customWidth="1"/>
    <col min="5613" max="5613" width="10.7265625" style="26" customWidth="1"/>
    <col min="5614" max="5614" width="9.453125" style="26" bestFit="1" customWidth="1"/>
    <col min="5615" max="5615" width="10.453125" style="26" bestFit="1" customWidth="1"/>
    <col min="5616" max="5617" width="9.26953125" style="26" bestFit="1" customWidth="1"/>
    <col min="5618" max="5618" width="12" style="26" customWidth="1"/>
    <col min="5619" max="5619" width="11.26953125" style="26" customWidth="1"/>
    <col min="5620" max="5620" width="10.26953125" style="26" bestFit="1" customWidth="1"/>
    <col min="5621" max="5621" width="9.26953125" style="26" bestFit="1" customWidth="1"/>
    <col min="5622" max="5861" width="9.26953125" style="26"/>
    <col min="5862" max="5862" width="4.7265625" style="26" customWidth="1"/>
    <col min="5863" max="5863" width="49.7265625" style="26" customWidth="1"/>
    <col min="5864" max="5864" width="17.7265625" style="26" customWidth="1"/>
    <col min="5865" max="5865" width="14.54296875" style="26" customWidth="1"/>
    <col min="5866" max="5866" width="28.54296875" style="26" customWidth="1"/>
    <col min="5867" max="5868" width="12.7265625" style="26" customWidth="1"/>
    <col min="5869" max="5869" width="10.7265625" style="26" customWidth="1"/>
    <col min="5870" max="5870" width="9.453125" style="26" bestFit="1" customWidth="1"/>
    <col min="5871" max="5871" width="10.453125" style="26" bestFit="1" customWidth="1"/>
    <col min="5872" max="5873" width="9.26953125" style="26" bestFit="1" customWidth="1"/>
    <col min="5874" max="5874" width="12" style="26" customWidth="1"/>
    <col min="5875" max="5875" width="11.26953125" style="26" customWidth="1"/>
    <col min="5876" max="5876" width="10.26953125" style="26" bestFit="1" customWidth="1"/>
    <col min="5877" max="5877" width="9.26953125" style="26" bestFit="1" customWidth="1"/>
    <col min="5878" max="6117" width="9.26953125" style="26"/>
    <col min="6118" max="6118" width="4.7265625" style="26" customWidth="1"/>
    <col min="6119" max="6119" width="49.7265625" style="26" customWidth="1"/>
    <col min="6120" max="6120" width="17.7265625" style="26" customWidth="1"/>
    <col min="6121" max="6121" width="14.54296875" style="26" customWidth="1"/>
    <col min="6122" max="6122" width="28.54296875" style="26" customWidth="1"/>
    <col min="6123" max="6124" width="12.7265625" style="26" customWidth="1"/>
    <col min="6125" max="6125" width="10.7265625" style="26" customWidth="1"/>
    <col min="6126" max="6126" width="9.453125" style="26" bestFit="1" customWidth="1"/>
    <col min="6127" max="6127" width="10.453125" style="26" bestFit="1" customWidth="1"/>
    <col min="6128" max="6129" width="9.26953125" style="26" bestFit="1" customWidth="1"/>
    <col min="6130" max="6130" width="12" style="26" customWidth="1"/>
    <col min="6131" max="6131" width="11.26953125" style="26" customWidth="1"/>
    <col min="6132" max="6132" width="10.26953125" style="26" bestFit="1" customWidth="1"/>
    <col min="6133" max="6133" width="9.26953125" style="26" bestFit="1" customWidth="1"/>
    <col min="6134" max="6373" width="9.26953125" style="26"/>
    <col min="6374" max="6374" width="4.7265625" style="26" customWidth="1"/>
    <col min="6375" max="6375" width="49.7265625" style="26" customWidth="1"/>
    <col min="6376" max="6376" width="17.7265625" style="26" customWidth="1"/>
    <col min="6377" max="6377" width="14.54296875" style="26" customWidth="1"/>
    <col min="6378" max="6378" width="28.54296875" style="26" customWidth="1"/>
    <col min="6379" max="6380" width="12.7265625" style="26" customWidth="1"/>
    <col min="6381" max="6381" width="10.7265625" style="26" customWidth="1"/>
    <col min="6382" max="6382" width="9.453125" style="26" bestFit="1" customWidth="1"/>
    <col min="6383" max="6383" width="10.453125" style="26" bestFit="1" customWidth="1"/>
    <col min="6384" max="6385" width="9.26953125" style="26" bestFit="1" customWidth="1"/>
    <col min="6386" max="6386" width="12" style="26" customWidth="1"/>
    <col min="6387" max="6387" width="11.26953125" style="26" customWidth="1"/>
    <col min="6388" max="6388" width="10.26953125" style="26" bestFit="1" customWidth="1"/>
    <col min="6389" max="6389" width="9.26953125" style="26" bestFit="1" customWidth="1"/>
    <col min="6390" max="6629" width="9.26953125" style="26"/>
    <col min="6630" max="6630" width="4.7265625" style="26" customWidth="1"/>
    <col min="6631" max="6631" width="49.7265625" style="26" customWidth="1"/>
    <col min="6632" max="6632" width="17.7265625" style="26" customWidth="1"/>
    <col min="6633" max="6633" width="14.54296875" style="26" customWidth="1"/>
    <col min="6634" max="6634" width="28.54296875" style="26" customWidth="1"/>
    <col min="6635" max="6636" width="12.7265625" style="26" customWidth="1"/>
    <col min="6637" max="6637" width="10.7265625" style="26" customWidth="1"/>
    <col min="6638" max="6638" width="9.453125" style="26" bestFit="1" customWidth="1"/>
    <col min="6639" max="6639" width="10.453125" style="26" bestFit="1" customWidth="1"/>
    <col min="6640" max="6641" width="9.26953125" style="26" bestFit="1" customWidth="1"/>
    <col min="6642" max="6642" width="12" style="26" customWidth="1"/>
    <col min="6643" max="6643" width="11.26953125" style="26" customWidth="1"/>
    <col min="6644" max="6644" width="10.26953125" style="26" bestFit="1" customWidth="1"/>
    <col min="6645" max="6645" width="9.26953125" style="26" bestFit="1" customWidth="1"/>
    <col min="6646" max="6885" width="9.26953125" style="26"/>
    <col min="6886" max="6886" width="4.7265625" style="26" customWidth="1"/>
    <col min="6887" max="6887" width="49.7265625" style="26" customWidth="1"/>
    <col min="6888" max="6888" width="17.7265625" style="26" customWidth="1"/>
    <col min="6889" max="6889" width="14.54296875" style="26" customWidth="1"/>
    <col min="6890" max="6890" width="28.54296875" style="26" customWidth="1"/>
    <col min="6891" max="6892" width="12.7265625" style="26" customWidth="1"/>
    <col min="6893" max="6893" width="10.7265625" style="26" customWidth="1"/>
    <col min="6894" max="6894" width="9.453125" style="26" bestFit="1" customWidth="1"/>
    <col min="6895" max="6895" width="10.453125" style="26" bestFit="1" customWidth="1"/>
    <col min="6896" max="6897" width="9.26953125" style="26" bestFit="1" customWidth="1"/>
    <col min="6898" max="6898" width="12" style="26" customWidth="1"/>
    <col min="6899" max="6899" width="11.26953125" style="26" customWidth="1"/>
    <col min="6900" max="6900" width="10.26953125" style="26" bestFit="1" customWidth="1"/>
    <col min="6901" max="6901" width="9.26953125" style="26" bestFit="1" customWidth="1"/>
    <col min="6902" max="7141" width="9.26953125" style="26"/>
    <col min="7142" max="7142" width="4.7265625" style="26" customWidth="1"/>
    <col min="7143" max="7143" width="49.7265625" style="26" customWidth="1"/>
    <col min="7144" max="7144" width="17.7265625" style="26" customWidth="1"/>
    <col min="7145" max="7145" width="14.54296875" style="26" customWidth="1"/>
    <col min="7146" max="7146" width="28.54296875" style="26" customWidth="1"/>
    <col min="7147" max="7148" width="12.7265625" style="26" customWidth="1"/>
    <col min="7149" max="7149" width="10.7265625" style="26" customWidth="1"/>
    <col min="7150" max="7150" width="9.453125" style="26" bestFit="1" customWidth="1"/>
    <col min="7151" max="7151" width="10.453125" style="26" bestFit="1" customWidth="1"/>
    <col min="7152" max="7153" width="9.26953125" style="26" bestFit="1" customWidth="1"/>
    <col min="7154" max="7154" width="12" style="26" customWidth="1"/>
    <col min="7155" max="7155" width="11.26953125" style="26" customWidth="1"/>
    <col min="7156" max="7156" width="10.26953125" style="26" bestFit="1" customWidth="1"/>
    <col min="7157" max="7157" width="9.26953125" style="26" bestFit="1" customWidth="1"/>
    <col min="7158" max="7397" width="9.26953125" style="26"/>
    <col min="7398" max="7398" width="4.7265625" style="26" customWidth="1"/>
    <col min="7399" max="7399" width="49.7265625" style="26" customWidth="1"/>
    <col min="7400" max="7400" width="17.7265625" style="26" customWidth="1"/>
    <col min="7401" max="7401" width="14.54296875" style="26" customWidth="1"/>
    <col min="7402" max="7402" width="28.54296875" style="26" customWidth="1"/>
    <col min="7403" max="7404" width="12.7265625" style="26" customWidth="1"/>
    <col min="7405" max="7405" width="10.7265625" style="26" customWidth="1"/>
    <col min="7406" max="7406" width="9.453125" style="26" bestFit="1" customWidth="1"/>
    <col min="7407" max="7407" width="10.453125" style="26" bestFit="1" customWidth="1"/>
    <col min="7408" max="7409" width="9.26953125" style="26" bestFit="1" customWidth="1"/>
    <col min="7410" max="7410" width="12" style="26" customWidth="1"/>
    <col min="7411" max="7411" width="11.26953125" style="26" customWidth="1"/>
    <col min="7412" max="7412" width="10.26953125" style="26" bestFit="1" customWidth="1"/>
    <col min="7413" max="7413" width="9.26953125" style="26" bestFit="1" customWidth="1"/>
    <col min="7414" max="7653" width="9.26953125" style="26"/>
    <col min="7654" max="7654" width="4.7265625" style="26" customWidth="1"/>
    <col min="7655" max="7655" width="49.7265625" style="26" customWidth="1"/>
    <col min="7656" max="7656" width="17.7265625" style="26" customWidth="1"/>
    <col min="7657" max="7657" width="14.54296875" style="26" customWidth="1"/>
    <col min="7658" max="7658" width="28.54296875" style="26" customWidth="1"/>
    <col min="7659" max="7660" width="12.7265625" style="26" customWidth="1"/>
    <col min="7661" max="7661" width="10.7265625" style="26" customWidth="1"/>
    <col min="7662" max="7662" width="9.453125" style="26" bestFit="1" customWidth="1"/>
    <col min="7663" max="7663" width="10.453125" style="26" bestFit="1" customWidth="1"/>
    <col min="7664" max="7665" width="9.26953125" style="26" bestFit="1" customWidth="1"/>
    <col min="7666" max="7666" width="12" style="26" customWidth="1"/>
    <col min="7667" max="7667" width="11.26953125" style="26" customWidth="1"/>
    <col min="7668" max="7668" width="10.26953125" style="26" bestFit="1" customWidth="1"/>
    <col min="7669" max="7669" width="9.26953125" style="26" bestFit="1" customWidth="1"/>
    <col min="7670" max="7909" width="9.26953125" style="26"/>
    <col min="7910" max="7910" width="4.7265625" style="26" customWidth="1"/>
    <col min="7911" max="7911" width="49.7265625" style="26" customWidth="1"/>
    <col min="7912" max="7912" width="17.7265625" style="26" customWidth="1"/>
    <col min="7913" max="7913" width="14.54296875" style="26" customWidth="1"/>
    <col min="7914" max="7914" width="28.54296875" style="26" customWidth="1"/>
    <col min="7915" max="7916" width="12.7265625" style="26" customWidth="1"/>
    <col min="7917" max="7917" width="10.7265625" style="26" customWidth="1"/>
    <col min="7918" max="7918" width="9.453125" style="26" bestFit="1" customWidth="1"/>
    <col min="7919" max="7919" width="10.453125" style="26" bestFit="1" customWidth="1"/>
    <col min="7920" max="7921" width="9.26953125" style="26" bestFit="1" customWidth="1"/>
    <col min="7922" max="7922" width="12" style="26" customWidth="1"/>
    <col min="7923" max="7923" width="11.26953125" style="26" customWidth="1"/>
    <col min="7924" max="7924" width="10.26953125" style="26" bestFit="1" customWidth="1"/>
    <col min="7925" max="7925" width="9.26953125" style="26" bestFit="1" customWidth="1"/>
    <col min="7926" max="8165" width="9.26953125" style="26"/>
    <col min="8166" max="8166" width="4.7265625" style="26" customWidth="1"/>
    <col min="8167" max="8167" width="49.7265625" style="26" customWidth="1"/>
    <col min="8168" max="8168" width="17.7265625" style="26" customWidth="1"/>
    <col min="8169" max="8169" width="14.54296875" style="26" customWidth="1"/>
    <col min="8170" max="8170" width="28.54296875" style="26" customWidth="1"/>
    <col min="8171" max="8172" width="12.7265625" style="26" customWidth="1"/>
    <col min="8173" max="8173" width="10.7265625" style="26" customWidth="1"/>
    <col min="8174" max="8174" width="9.453125" style="26" bestFit="1" customWidth="1"/>
    <col min="8175" max="8175" width="10.453125" style="26" bestFit="1" customWidth="1"/>
    <col min="8176" max="8177" width="9.26953125" style="26" bestFit="1" customWidth="1"/>
    <col min="8178" max="8178" width="12" style="26" customWidth="1"/>
    <col min="8179" max="8179" width="11.26953125" style="26" customWidth="1"/>
    <col min="8180" max="8180" width="10.26953125" style="26" bestFit="1" customWidth="1"/>
    <col min="8181" max="8181" width="9.26953125" style="26" bestFit="1" customWidth="1"/>
    <col min="8182" max="8421" width="9.26953125" style="26"/>
    <col min="8422" max="8422" width="4.7265625" style="26" customWidth="1"/>
    <col min="8423" max="8423" width="49.7265625" style="26" customWidth="1"/>
    <col min="8424" max="8424" width="17.7265625" style="26" customWidth="1"/>
    <col min="8425" max="8425" width="14.54296875" style="26" customWidth="1"/>
    <col min="8426" max="8426" width="28.54296875" style="26" customWidth="1"/>
    <col min="8427" max="8428" width="12.7265625" style="26" customWidth="1"/>
    <col min="8429" max="8429" width="10.7265625" style="26" customWidth="1"/>
    <col min="8430" max="8430" width="9.453125" style="26" bestFit="1" customWidth="1"/>
    <col min="8431" max="8431" width="10.453125" style="26" bestFit="1" customWidth="1"/>
    <col min="8432" max="8433" width="9.26953125" style="26" bestFit="1" customWidth="1"/>
    <col min="8434" max="8434" width="12" style="26" customWidth="1"/>
    <col min="8435" max="8435" width="11.26953125" style="26" customWidth="1"/>
    <col min="8436" max="8436" width="10.26953125" style="26" bestFit="1" customWidth="1"/>
    <col min="8437" max="8437" width="9.26953125" style="26" bestFit="1" customWidth="1"/>
    <col min="8438" max="8677" width="9.26953125" style="26"/>
    <col min="8678" max="8678" width="4.7265625" style="26" customWidth="1"/>
    <col min="8679" max="8679" width="49.7265625" style="26" customWidth="1"/>
    <col min="8680" max="8680" width="17.7265625" style="26" customWidth="1"/>
    <col min="8681" max="8681" width="14.54296875" style="26" customWidth="1"/>
    <col min="8682" max="8682" width="28.54296875" style="26" customWidth="1"/>
    <col min="8683" max="8684" width="12.7265625" style="26" customWidth="1"/>
    <col min="8685" max="8685" width="10.7265625" style="26" customWidth="1"/>
    <col min="8686" max="8686" width="9.453125" style="26" bestFit="1" customWidth="1"/>
    <col min="8687" max="8687" width="10.453125" style="26" bestFit="1" customWidth="1"/>
    <col min="8688" max="8689" width="9.26953125" style="26" bestFit="1" customWidth="1"/>
    <col min="8690" max="8690" width="12" style="26" customWidth="1"/>
    <col min="8691" max="8691" width="11.26953125" style="26" customWidth="1"/>
    <col min="8692" max="8692" width="10.26953125" style="26" bestFit="1" customWidth="1"/>
    <col min="8693" max="8693" width="9.26953125" style="26" bestFit="1" customWidth="1"/>
    <col min="8694" max="8933" width="9.26953125" style="26"/>
    <col min="8934" max="8934" width="4.7265625" style="26" customWidth="1"/>
    <col min="8935" max="8935" width="49.7265625" style="26" customWidth="1"/>
    <col min="8936" max="8936" width="17.7265625" style="26" customWidth="1"/>
    <col min="8937" max="8937" width="14.54296875" style="26" customWidth="1"/>
    <col min="8938" max="8938" width="28.54296875" style="26" customWidth="1"/>
    <col min="8939" max="8940" width="12.7265625" style="26" customWidth="1"/>
    <col min="8941" max="8941" width="10.7265625" style="26" customWidth="1"/>
    <col min="8942" max="8942" width="9.453125" style="26" bestFit="1" customWidth="1"/>
    <col min="8943" max="8943" width="10.453125" style="26" bestFit="1" customWidth="1"/>
    <col min="8944" max="8945" width="9.26953125" style="26" bestFit="1" customWidth="1"/>
    <col min="8946" max="8946" width="12" style="26" customWidth="1"/>
    <col min="8947" max="8947" width="11.26953125" style="26" customWidth="1"/>
    <col min="8948" max="8948" width="10.26953125" style="26" bestFit="1" customWidth="1"/>
    <col min="8949" max="8949" width="9.26953125" style="26" bestFit="1" customWidth="1"/>
    <col min="8950" max="9189" width="9.26953125" style="26"/>
    <col min="9190" max="9190" width="4.7265625" style="26" customWidth="1"/>
    <col min="9191" max="9191" width="49.7265625" style="26" customWidth="1"/>
    <col min="9192" max="9192" width="17.7265625" style="26" customWidth="1"/>
    <col min="9193" max="9193" width="14.54296875" style="26" customWidth="1"/>
    <col min="9194" max="9194" width="28.54296875" style="26" customWidth="1"/>
    <col min="9195" max="9196" width="12.7265625" style="26" customWidth="1"/>
    <col min="9197" max="9197" width="10.7265625" style="26" customWidth="1"/>
    <col min="9198" max="9198" width="9.453125" style="26" bestFit="1" customWidth="1"/>
    <col min="9199" max="9199" width="10.453125" style="26" bestFit="1" customWidth="1"/>
    <col min="9200" max="9201" width="9.26953125" style="26" bestFit="1" customWidth="1"/>
    <col min="9202" max="9202" width="12" style="26" customWidth="1"/>
    <col min="9203" max="9203" width="11.26953125" style="26" customWidth="1"/>
    <col min="9204" max="9204" width="10.26953125" style="26" bestFit="1" customWidth="1"/>
    <col min="9205" max="9205" width="9.26953125" style="26" bestFit="1" customWidth="1"/>
    <col min="9206" max="9445" width="9.26953125" style="26"/>
    <col min="9446" max="9446" width="4.7265625" style="26" customWidth="1"/>
    <col min="9447" max="9447" width="49.7265625" style="26" customWidth="1"/>
    <col min="9448" max="9448" width="17.7265625" style="26" customWidth="1"/>
    <col min="9449" max="9449" width="14.54296875" style="26" customWidth="1"/>
    <col min="9450" max="9450" width="28.54296875" style="26" customWidth="1"/>
    <col min="9451" max="9452" width="12.7265625" style="26" customWidth="1"/>
    <col min="9453" max="9453" width="10.7265625" style="26" customWidth="1"/>
    <col min="9454" max="9454" width="9.453125" style="26" bestFit="1" customWidth="1"/>
    <col min="9455" max="9455" width="10.453125" style="26" bestFit="1" customWidth="1"/>
    <col min="9456" max="9457" width="9.26953125" style="26" bestFit="1" customWidth="1"/>
    <col min="9458" max="9458" width="12" style="26" customWidth="1"/>
    <col min="9459" max="9459" width="11.26953125" style="26" customWidth="1"/>
    <col min="9460" max="9460" width="10.26953125" style="26" bestFit="1" customWidth="1"/>
    <col min="9461" max="9461" width="9.26953125" style="26" bestFit="1" customWidth="1"/>
    <col min="9462" max="9701" width="9.26953125" style="26"/>
    <col min="9702" max="9702" width="4.7265625" style="26" customWidth="1"/>
    <col min="9703" max="9703" width="49.7265625" style="26" customWidth="1"/>
    <col min="9704" max="9704" width="17.7265625" style="26" customWidth="1"/>
    <col min="9705" max="9705" width="14.54296875" style="26" customWidth="1"/>
    <col min="9706" max="9706" width="28.54296875" style="26" customWidth="1"/>
    <col min="9707" max="9708" width="12.7265625" style="26" customWidth="1"/>
    <col min="9709" max="9709" width="10.7265625" style="26" customWidth="1"/>
    <col min="9710" max="9710" width="9.453125" style="26" bestFit="1" customWidth="1"/>
    <col min="9711" max="9711" width="10.453125" style="26" bestFit="1" customWidth="1"/>
    <col min="9712" max="9713" width="9.26953125" style="26" bestFit="1" customWidth="1"/>
    <col min="9714" max="9714" width="12" style="26" customWidth="1"/>
    <col min="9715" max="9715" width="11.26953125" style="26" customWidth="1"/>
    <col min="9716" max="9716" width="10.26953125" style="26" bestFit="1" customWidth="1"/>
    <col min="9717" max="9717" width="9.26953125" style="26" bestFit="1" customWidth="1"/>
    <col min="9718" max="9957" width="9.26953125" style="26"/>
    <col min="9958" max="9958" width="4.7265625" style="26" customWidth="1"/>
    <col min="9959" max="9959" width="49.7265625" style="26" customWidth="1"/>
    <col min="9960" max="9960" width="17.7265625" style="26" customWidth="1"/>
    <col min="9961" max="9961" width="14.54296875" style="26" customWidth="1"/>
    <col min="9962" max="9962" width="28.54296875" style="26" customWidth="1"/>
    <col min="9963" max="9964" width="12.7265625" style="26" customWidth="1"/>
    <col min="9965" max="9965" width="10.7265625" style="26" customWidth="1"/>
    <col min="9966" max="9966" width="9.453125" style="26" bestFit="1" customWidth="1"/>
    <col min="9967" max="9967" width="10.453125" style="26" bestFit="1" customWidth="1"/>
    <col min="9968" max="9969" width="9.26953125" style="26" bestFit="1" customWidth="1"/>
    <col min="9970" max="9970" width="12" style="26" customWidth="1"/>
    <col min="9971" max="9971" width="11.26953125" style="26" customWidth="1"/>
    <col min="9972" max="9972" width="10.26953125" style="26" bestFit="1" customWidth="1"/>
    <col min="9973" max="9973" width="9.26953125" style="26" bestFit="1" customWidth="1"/>
    <col min="9974" max="10213" width="9.26953125" style="26"/>
    <col min="10214" max="10214" width="4.7265625" style="26" customWidth="1"/>
    <col min="10215" max="10215" width="49.7265625" style="26" customWidth="1"/>
    <col min="10216" max="10216" width="17.7265625" style="26" customWidth="1"/>
    <col min="10217" max="10217" width="14.54296875" style="26" customWidth="1"/>
    <col min="10218" max="10218" width="28.54296875" style="26" customWidth="1"/>
    <col min="10219" max="10220" width="12.7265625" style="26" customWidth="1"/>
    <col min="10221" max="10221" width="10.7265625" style="26" customWidth="1"/>
    <col min="10222" max="10222" width="9.453125" style="26" bestFit="1" customWidth="1"/>
    <col min="10223" max="10223" width="10.453125" style="26" bestFit="1" customWidth="1"/>
    <col min="10224" max="10225" width="9.26953125" style="26" bestFit="1" customWidth="1"/>
    <col min="10226" max="10226" width="12" style="26" customWidth="1"/>
    <col min="10227" max="10227" width="11.26953125" style="26" customWidth="1"/>
    <col min="10228" max="10228" width="10.26953125" style="26" bestFit="1" customWidth="1"/>
    <col min="10229" max="10229" width="9.26953125" style="26" bestFit="1" customWidth="1"/>
    <col min="10230" max="10469" width="9.26953125" style="26"/>
    <col min="10470" max="10470" width="4.7265625" style="26" customWidth="1"/>
    <col min="10471" max="10471" width="49.7265625" style="26" customWidth="1"/>
    <col min="10472" max="10472" width="17.7265625" style="26" customWidth="1"/>
    <col min="10473" max="10473" width="14.54296875" style="26" customWidth="1"/>
    <col min="10474" max="10474" width="28.54296875" style="26" customWidth="1"/>
    <col min="10475" max="10476" width="12.7265625" style="26" customWidth="1"/>
    <col min="10477" max="10477" width="10.7265625" style="26" customWidth="1"/>
    <col min="10478" max="10478" width="9.453125" style="26" bestFit="1" customWidth="1"/>
    <col min="10479" max="10479" width="10.453125" style="26" bestFit="1" customWidth="1"/>
    <col min="10480" max="10481" width="9.26953125" style="26" bestFit="1" customWidth="1"/>
    <col min="10482" max="10482" width="12" style="26" customWidth="1"/>
    <col min="10483" max="10483" width="11.26953125" style="26" customWidth="1"/>
    <col min="10484" max="10484" width="10.26953125" style="26" bestFit="1" customWidth="1"/>
    <col min="10485" max="10485" width="9.26953125" style="26" bestFit="1" customWidth="1"/>
    <col min="10486" max="10725" width="9.26953125" style="26"/>
    <col min="10726" max="10726" width="4.7265625" style="26" customWidth="1"/>
    <col min="10727" max="10727" width="49.7265625" style="26" customWidth="1"/>
    <col min="10728" max="10728" width="17.7265625" style="26" customWidth="1"/>
    <col min="10729" max="10729" width="14.54296875" style="26" customWidth="1"/>
    <col min="10730" max="10730" width="28.54296875" style="26" customWidth="1"/>
    <col min="10731" max="10732" width="12.7265625" style="26" customWidth="1"/>
    <col min="10733" max="10733" width="10.7265625" style="26" customWidth="1"/>
    <col min="10734" max="10734" width="9.453125" style="26" bestFit="1" customWidth="1"/>
    <col min="10735" max="10735" width="10.453125" style="26" bestFit="1" customWidth="1"/>
    <col min="10736" max="10737" width="9.26953125" style="26" bestFit="1" customWidth="1"/>
    <col min="10738" max="10738" width="12" style="26" customWidth="1"/>
    <col min="10739" max="10739" width="11.26953125" style="26" customWidth="1"/>
    <col min="10740" max="10740" width="10.26953125" style="26" bestFit="1" customWidth="1"/>
    <col min="10741" max="10741" width="9.26953125" style="26" bestFit="1" customWidth="1"/>
    <col min="10742" max="10981" width="9.26953125" style="26"/>
    <col min="10982" max="10982" width="4.7265625" style="26" customWidth="1"/>
    <col min="10983" max="10983" width="49.7265625" style="26" customWidth="1"/>
    <col min="10984" max="10984" width="17.7265625" style="26" customWidth="1"/>
    <col min="10985" max="10985" width="14.54296875" style="26" customWidth="1"/>
    <col min="10986" max="10986" width="28.54296875" style="26" customWidth="1"/>
    <col min="10987" max="10988" width="12.7265625" style="26" customWidth="1"/>
    <col min="10989" max="10989" width="10.7265625" style="26" customWidth="1"/>
    <col min="10990" max="10990" width="9.453125" style="26" bestFit="1" customWidth="1"/>
    <col min="10991" max="10991" width="10.453125" style="26" bestFit="1" customWidth="1"/>
    <col min="10992" max="10993" width="9.26953125" style="26" bestFit="1" customWidth="1"/>
    <col min="10994" max="10994" width="12" style="26" customWidth="1"/>
    <col min="10995" max="10995" width="11.26953125" style="26" customWidth="1"/>
    <col min="10996" max="10996" width="10.26953125" style="26" bestFit="1" customWidth="1"/>
    <col min="10997" max="10997" width="9.26953125" style="26" bestFit="1" customWidth="1"/>
    <col min="10998" max="11237" width="9.26953125" style="26"/>
    <col min="11238" max="11238" width="4.7265625" style="26" customWidth="1"/>
    <col min="11239" max="11239" width="49.7265625" style="26" customWidth="1"/>
    <col min="11240" max="11240" width="17.7265625" style="26" customWidth="1"/>
    <col min="11241" max="11241" width="14.54296875" style="26" customWidth="1"/>
    <col min="11242" max="11242" width="28.54296875" style="26" customWidth="1"/>
    <col min="11243" max="11244" width="12.7265625" style="26" customWidth="1"/>
    <col min="11245" max="11245" width="10.7265625" style="26" customWidth="1"/>
    <col min="11246" max="11246" width="9.453125" style="26" bestFit="1" customWidth="1"/>
    <col min="11247" max="11247" width="10.453125" style="26" bestFit="1" customWidth="1"/>
    <col min="11248" max="11249" width="9.26953125" style="26" bestFit="1" customWidth="1"/>
    <col min="11250" max="11250" width="12" style="26" customWidth="1"/>
    <col min="11251" max="11251" width="11.26953125" style="26" customWidth="1"/>
    <col min="11252" max="11252" width="10.26953125" style="26" bestFit="1" customWidth="1"/>
    <col min="11253" max="11253" width="9.26953125" style="26" bestFit="1" customWidth="1"/>
    <col min="11254" max="11493" width="9.26953125" style="26"/>
    <col min="11494" max="11494" width="4.7265625" style="26" customWidth="1"/>
    <col min="11495" max="11495" width="49.7265625" style="26" customWidth="1"/>
    <col min="11496" max="11496" width="17.7265625" style="26" customWidth="1"/>
    <col min="11497" max="11497" width="14.54296875" style="26" customWidth="1"/>
    <col min="11498" max="11498" width="28.54296875" style="26" customWidth="1"/>
    <col min="11499" max="11500" width="12.7265625" style="26" customWidth="1"/>
    <col min="11501" max="11501" width="10.7265625" style="26" customWidth="1"/>
    <col min="11502" max="11502" width="9.453125" style="26" bestFit="1" customWidth="1"/>
    <col min="11503" max="11503" width="10.453125" style="26" bestFit="1" customWidth="1"/>
    <col min="11504" max="11505" width="9.26953125" style="26" bestFit="1" customWidth="1"/>
    <col min="11506" max="11506" width="12" style="26" customWidth="1"/>
    <col min="11507" max="11507" width="11.26953125" style="26" customWidth="1"/>
    <col min="11508" max="11508" width="10.26953125" style="26" bestFit="1" customWidth="1"/>
    <col min="11509" max="11509" width="9.26953125" style="26" bestFit="1" customWidth="1"/>
    <col min="11510" max="11749" width="9.26953125" style="26"/>
    <col min="11750" max="11750" width="4.7265625" style="26" customWidth="1"/>
    <col min="11751" max="11751" width="49.7265625" style="26" customWidth="1"/>
    <col min="11752" max="11752" width="17.7265625" style="26" customWidth="1"/>
    <col min="11753" max="11753" width="14.54296875" style="26" customWidth="1"/>
    <col min="11754" max="11754" width="28.54296875" style="26" customWidth="1"/>
    <col min="11755" max="11756" width="12.7265625" style="26" customWidth="1"/>
    <col min="11757" max="11757" width="10.7265625" style="26" customWidth="1"/>
    <col min="11758" max="11758" width="9.453125" style="26" bestFit="1" customWidth="1"/>
    <col min="11759" max="11759" width="10.453125" style="26" bestFit="1" customWidth="1"/>
    <col min="11760" max="11761" width="9.26953125" style="26" bestFit="1" customWidth="1"/>
    <col min="11762" max="11762" width="12" style="26" customWidth="1"/>
    <col min="11763" max="11763" width="11.26953125" style="26" customWidth="1"/>
    <col min="11764" max="11764" width="10.26953125" style="26" bestFit="1" customWidth="1"/>
    <col min="11765" max="11765" width="9.26953125" style="26" bestFit="1" customWidth="1"/>
    <col min="11766" max="12005" width="9.26953125" style="26"/>
    <col min="12006" max="12006" width="4.7265625" style="26" customWidth="1"/>
    <col min="12007" max="12007" width="49.7265625" style="26" customWidth="1"/>
    <col min="12008" max="12008" width="17.7265625" style="26" customWidth="1"/>
    <col min="12009" max="12009" width="14.54296875" style="26" customWidth="1"/>
    <col min="12010" max="12010" width="28.54296875" style="26" customWidth="1"/>
    <col min="12011" max="12012" width="12.7265625" style="26" customWidth="1"/>
    <col min="12013" max="12013" width="10.7265625" style="26" customWidth="1"/>
    <col min="12014" max="12014" width="9.453125" style="26" bestFit="1" customWidth="1"/>
    <col min="12015" max="12015" width="10.453125" style="26" bestFit="1" customWidth="1"/>
    <col min="12016" max="12017" width="9.26953125" style="26" bestFit="1" customWidth="1"/>
    <col min="12018" max="12018" width="12" style="26" customWidth="1"/>
    <col min="12019" max="12019" width="11.26953125" style="26" customWidth="1"/>
    <col min="12020" max="12020" width="10.26953125" style="26" bestFit="1" customWidth="1"/>
    <col min="12021" max="12021" width="9.26953125" style="26" bestFit="1" customWidth="1"/>
    <col min="12022" max="12261" width="9.26953125" style="26"/>
    <col min="12262" max="12262" width="4.7265625" style="26" customWidth="1"/>
    <col min="12263" max="12263" width="49.7265625" style="26" customWidth="1"/>
    <col min="12264" max="12264" width="17.7265625" style="26" customWidth="1"/>
    <col min="12265" max="12265" width="14.54296875" style="26" customWidth="1"/>
    <col min="12266" max="12266" width="28.54296875" style="26" customWidth="1"/>
    <col min="12267" max="12268" width="12.7265625" style="26" customWidth="1"/>
    <col min="12269" max="12269" width="10.7265625" style="26" customWidth="1"/>
    <col min="12270" max="12270" width="9.453125" style="26" bestFit="1" customWidth="1"/>
    <col min="12271" max="12271" width="10.453125" style="26" bestFit="1" customWidth="1"/>
    <col min="12272" max="12273" width="9.26953125" style="26" bestFit="1" customWidth="1"/>
    <col min="12274" max="12274" width="12" style="26" customWidth="1"/>
    <col min="12275" max="12275" width="11.26953125" style="26" customWidth="1"/>
    <col min="12276" max="12276" width="10.26953125" style="26" bestFit="1" customWidth="1"/>
    <col min="12277" max="12277" width="9.26953125" style="26" bestFit="1" customWidth="1"/>
    <col min="12278" max="12517" width="9.26953125" style="26"/>
    <col min="12518" max="12518" width="4.7265625" style="26" customWidth="1"/>
    <col min="12519" max="12519" width="49.7265625" style="26" customWidth="1"/>
    <col min="12520" max="12520" width="17.7265625" style="26" customWidth="1"/>
    <col min="12521" max="12521" width="14.54296875" style="26" customWidth="1"/>
    <col min="12522" max="12522" width="28.54296875" style="26" customWidth="1"/>
    <col min="12523" max="12524" width="12.7265625" style="26" customWidth="1"/>
    <col min="12525" max="12525" width="10.7265625" style="26" customWidth="1"/>
    <col min="12526" max="12526" width="9.453125" style="26" bestFit="1" customWidth="1"/>
    <col min="12527" max="12527" width="10.453125" style="26" bestFit="1" customWidth="1"/>
    <col min="12528" max="12529" width="9.26953125" style="26" bestFit="1" customWidth="1"/>
    <col min="12530" max="12530" width="12" style="26" customWidth="1"/>
    <col min="12531" max="12531" width="11.26953125" style="26" customWidth="1"/>
    <col min="12532" max="12532" width="10.26953125" style="26" bestFit="1" customWidth="1"/>
    <col min="12533" max="12533" width="9.26953125" style="26" bestFit="1" customWidth="1"/>
    <col min="12534" max="12773" width="9.26953125" style="26"/>
    <col min="12774" max="12774" width="4.7265625" style="26" customWidth="1"/>
    <col min="12775" max="12775" width="49.7265625" style="26" customWidth="1"/>
    <col min="12776" max="12776" width="17.7265625" style="26" customWidth="1"/>
    <col min="12777" max="12777" width="14.54296875" style="26" customWidth="1"/>
    <col min="12778" max="12778" width="28.54296875" style="26" customWidth="1"/>
    <col min="12779" max="12780" width="12.7265625" style="26" customWidth="1"/>
    <col min="12781" max="12781" width="10.7265625" style="26" customWidth="1"/>
    <col min="12782" max="12782" width="9.453125" style="26" bestFit="1" customWidth="1"/>
    <col min="12783" max="12783" width="10.453125" style="26" bestFit="1" customWidth="1"/>
    <col min="12784" max="12785" width="9.26953125" style="26" bestFit="1" customWidth="1"/>
    <col min="12786" max="12786" width="12" style="26" customWidth="1"/>
    <col min="12787" max="12787" width="11.26953125" style="26" customWidth="1"/>
    <col min="12788" max="12788" width="10.26953125" style="26" bestFit="1" customWidth="1"/>
    <col min="12789" max="12789" width="9.26953125" style="26" bestFit="1" customWidth="1"/>
    <col min="12790" max="13029" width="9.26953125" style="26"/>
    <col min="13030" max="13030" width="4.7265625" style="26" customWidth="1"/>
    <col min="13031" max="13031" width="49.7265625" style="26" customWidth="1"/>
    <col min="13032" max="13032" width="17.7265625" style="26" customWidth="1"/>
    <col min="13033" max="13033" width="14.54296875" style="26" customWidth="1"/>
    <col min="13034" max="13034" width="28.54296875" style="26" customWidth="1"/>
    <col min="13035" max="13036" width="12.7265625" style="26" customWidth="1"/>
    <col min="13037" max="13037" width="10.7265625" style="26" customWidth="1"/>
    <col min="13038" max="13038" width="9.453125" style="26" bestFit="1" customWidth="1"/>
    <col min="13039" max="13039" width="10.453125" style="26" bestFit="1" customWidth="1"/>
    <col min="13040" max="13041" width="9.26953125" style="26" bestFit="1" customWidth="1"/>
    <col min="13042" max="13042" width="12" style="26" customWidth="1"/>
    <col min="13043" max="13043" width="11.26953125" style="26" customWidth="1"/>
    <col min="13044" max="13044" width="10.26953125" style="26" bestFit="1" customWidth="1"/>
    <col min="13045" max="13045" width="9.26953125" style="26" bestFit="1" customWidth="1"/>
    <col min="13046" max="13285" width="9.26953125" style="26"/>
    <col min="13286" max="13286" width="4.7265625" style="26" customWidth="1"/>
    <col min="13287" max="13287" width="49.7265625" style="26" customWidth="1"/>
    <col min="13288" max="13288" width="17.7265625" style="26" customWidth="1"/>
    <col min="13289" max="13289" width="14.54296875" style="26" customWidth="1"/>
    <col min="13290" max="13290" width="28.54296875" style="26" customWidth="1"/>
    <col min="13291" max="13292" width="12.7265625" style="26" customWidth="1"/>
    <col min="13293" max="13293" width="10.7265625" style="26" customWidth="1"/>
    <col min="13294" max="13294" width="9.453125" style="26" bestFit="1" customWidth="1"/>
    <col min="13295" max="13295" width="10.453125" style="26" bestFit="1" customWidth="1"/>
    <col min="13296" max="13297" width="9.26953125" style="26" bestFit="1" customWidth="1"/>
    <col min="13298" max="13298" width="12" style="26" customWidth="1"/>
    <col min="13299" max="13299" width="11.26953125" style="26" customWidth="1"/>
    <col min="13300" max="13300" width="10.26953125" style="26" bestFit="1" customWidth="1"/>
    <col min="13301" max="13301" width="9.26953125" style="26" bestFit="1" customWidth="1"/>
    <col min="13302" max="13541" width="9.26953125" style="26"/>
    <col min="13542" max="13542" width="4.7265625" style="26" customWidth="1"/>
    <col min="13543" max="13543" width="49.7265625" style="26" customWidth="1"/>
    <col min="13544" max="13544" width="17.7265625" style="26" customWidth="1"/>
    <col min="13545" max="13545" width="14.54296875" style="26" customWidth="1"/>
    <col min="13546" max="13546" width="28.54296875" style="26" customWidth="1"/>
    <col min="13547" max="13548" width="12.7265625" style="26" customWidth="1"/>
    <col min="13549" max="13549" width="10.7265625" style="26" customWidth="1"/>
    <col min="13550" max="13550" width="9.453125" style="26" bestFit="1" customWidth="1"/>
    <col min="13551" max="13551" width="10.453125" style="26" bestFit="1" customWidth="1"/>
    <col min="13552" max="13553" width="9.26953125" style="26" bestFit="1" customWidth="1"/>
    <col min="13554" max="13554" width="12" style="26" customWidth="1"/>
    <col min="13555" max="13555" width="11.26953125" style="26" customWidth="1"/>
    <col min="13556" max="13556" width="10.26953125" style="26" bestFit="1" customWidth="1"/>
    <col min="13557" max="13557" width="9.26953125" style="26" bestFit="1" customWidth="1"/>
    <col min="13558" max="13797" width="9.26953125" style="26"/>
    <col min="13798" max="13798" width="4.7265625" style="26" customWidth="1"/>
    <col min="13799" max="13799" width="49.7265625" style="26" customWidth="1"/>
    <col min="13800" max="13800" width="17.7265625" style="26" customWidth="1"/>
    <col min="13801" max="13801" width="14.54296875" style="26" customWidth="1"/>
    <col min="13802" max="13802" width="28.54296875" style="26" customWidth="1"/>
    <col min="13803" max="13804" width="12.7265625" style="26" customWidth="1"/>
    <col min="13805" max="13805" width="10.7265625" style="26" customWidth="1"/>
    <col min="13806" max="13806" width="9.453125" style="26" bestFit="1" customWidth="1"/>
    <col min="13807" max="13807" width="10.453125" style="26" bestFit="1" customWidth="1"/>
    <col min="13808" max="13809" width="9.26953125" style="26" bestFit="1" customWidth="1"/>
    <col min="13810" max="13810" width="12" style="26" customWidth="1"/>
    <col min="13811" max="13811" width="11.26953125" style="26" customWidth="1"/>
    <col min="13812" max="13812" width="10.26953125" style="26" bestFit="1" customWidth="1"/>
    <col min="13813" max="13813" width="9.26953125" style="26" bestFit="1" customWidth="1"/>
    <col min="13814" max="14053" width="9.26953125" style="26"/>
    <col min="14054" max="14054" width="4.7265625" style="26" customWidth="1"/>
    <col min="14055" max="14055" width="49.7265625" style="26" customWidth="1"/>
    <col min="14056" max="14056" width="17.7265625" style="26" customWidth="1"/>
    <col min="14057" max="14057" width="14.54296875" style="26" customWidth="1"/>
    <col min="14058" max="14058" width="28.54296875" style="26" customWidth="1"/>
    <col min="14059" max="14060" width="12.7265625" style="26" customWidth="1"/>
    <col min="14061" max="14061" width="10.7265625" style="26" customWidth="1"/>
    <col min="14062" max="14062" width="9.453125" style="26" bestFit="1" customWidth="1"/>
    <col min="14063" max="14063" width="10.453125" style="26" bestFit="1" customWidth="1"/>
    <col min="14064" max="14065" width="9.26953125" style="26" bestFit="1" customWidth="1"/>
    <col min="14066" max="14066" width="12" style="26" customWidth="1"/>
    <col min="14067" max="14067" width="11.26953125" style="26" customWidth="1"/>
    <col min="14068" max="14068" width="10.26953125" style="26" bestFit="1" customWidth="1"/>
    <col min="14069" max="14069" width="9.26953125" style="26" bestFit="1" customWidth="1"/>
    <col min="14070" max="14309" width="9.26953125" style="26"/>
    <col min="14310" max="14310" width="4.7265625" style="26" customWidth="1"/>
    <col min="14311" max="14311" width="49.7265625" style="26" customWidth="1"/>
    <col min="14312" max="14312" width="17.7265625" style="26" customWidth="1"/>
    <col min="14313" max="14313" width="14.54296875" style="26" customWidth="1"/>
    <col min="14314" max="14314" width="28.54296875" style="26" customWidth="1"/>
    <col min="14315" max="14316" width="12.7265625" style="26" customWidth="1"/>
    <col min="14317" max="14317" width="10.7265625" style="26" customWidth="1"/>
    <col min="14318" max="14318" width="9.453125" style="26" bestFit="1" customWidth="1"/>
    <col min="14319" max="14319" width="10.453125" style="26" bestFit="1" customWidth="1"/>
    <col min="14320" max="14321" width="9.26953125" style="26" bestFit="1" customWidth="1"/>
    <col min="14322" max="14322" width="12" style="26" customWidth="1"/>
    <col min="14323" max="14323" width="11.26953125" style="26" customWidth="1"/>
    <col min="14324" max="14324" width="10.26953125" style="26" bestFit="1" customWidth="1"/>
    <col min="14325" max="14325" width="9.26953125" style="26" bestFit="1" customWidth="1"/>
    <col min="14326" max="14565" width="9.26953125" style="26"/>
    <col min="14566" max="14566" width="4.7265625" style="26" customWidth="1"/>
    <col min="14567" max="14567" width="49.7265625" style="26" customWidth="1"/>
    <col min="14568" max="14568" width="17.7265625" style="26" customWidth="1"/>
    <col min="14569" max="14569" width="14.54296875" style="26" customWidth="1"/>
    <col min="14570" max="14570" width="28.54296875" style="26" customWidth="1"/>
    <col min="14571" max="14572" width="12.7265625" style="26" customWidth="1"/>
    <col min="14573" max="14573" width="10.7265625" style="26" customWidth="1"/>
    <col min="14574" max="14574" width="9.453125" style="26" bestFit="1" customWidth="1"/>
    <col min="14575" max="14575" width="10.453125" style="26" bestFit="1" customWidth="1"/>
    <col min="14576" max="14577" width="9.26953125" style="26" bestFit="1" customWidth="1"/>
    <col min="14578" max="14578" width="12" style="26" customWidth="1"/>
    <col min="14579" max="14579" width="11.26953125" style="26" customWidth="1"/>
    <col min="14580" max="14580" width="10.26953125" style="26" bestFit="1" customWidth="1"/>
    <col min="14581" max="14581" width="9.26953125" style="26" bestFit="1" customWidth="1"/>
    <col min="14582" max="14821" width="9.26953125" style="26"/>
    <col min="14822" max="14822" width="4.7265625" style="26" customWidth="1"/>
    <col min="14823" max="14823" width="49.7265625" style="26" customWidth="1"/>
    <col min="14824" max="14824" width="17.7265625" style="26" customWidth="1"/>
    <col min="14825" max="14825" width="14.54296875" style="26" customWidth="1"/>
    <col min="14826" max="14826" width="28.54296875" style="26" customWidth="1"/>
    <col min="14827" max="14828" width="12.7265625" style="26" customWidth="1"/>
    <col min="14829" max="14829" width="10.7265625" style="26" customWidth="1"/>
    <col min="14830" max="14830" width="9.453125" style="26" bestFit="1" customWidth="1"/>
    <col min="14831" max="14831" width="10.453125" style="26" bestFit="1" customWidth="1"/>
    <col min="14832" max="14833" width="9.26953125" style="26" bestFit="1" customWidth="1"/>
    <col min="14834" max="14834" width="12" style="26" customWidth="1"/>
    <col min="14835" max="14835" width="11.26953125" style="26" customWidth="1"/>
    <col min="14836" max="14836" width="10.26953125" style="26" bestFit="1" customWidth="1"/>
    <col min="14837" max="14837" width="9.26953125" style="26" bestFit="1" customWidth="1"/>
    <col min="14838" max="15077" width="9.26953125" style="26"/>
    <col min="15078" max="15078" width="4.7265625" style="26" customWidth="1"/>
    <col min="15079" max="15079" width="49.7265625" style="26" customWidth="1"/>
    <col min="15080" max="15080" width="17.7265625" style="26" customWidth="1"/>
    <col min="15081" max="15081" width="14.54296875" style="26" customWidth="1"/>
    <col min="15082" max="15082" width="28.54296875" style="26" customWidth="1"/>
    <col min="15083" max="15084" width="12.7265625" style="26" customWidth="1"/>
    <col min="15085" max="15085" width="10.7265625" style="26" customWidth="1"/>
    <col min="15086" max="15086" width="9.453125" style="26" bestFit="1" customWidth="1"/>
    <col min="15087" max="15087" width="10.453125" style="26" bestFit="1" customWidth="1"/>
    <col min="15088" max="15089" width="9.26953125" style="26" bestFit="1" customWidth="1"/>
    <col min="15090" max="15090" width="12" style="26" customWidth="1"/>
    <col min="15091" max="15091" width="11.26953125" style="26" customWidth="1"/>
    <col min="15092" max="15092" width="10.26953125" style="26" bestFit="1" customWidth="1"/>
    <col min="15093" max="15093" width="9.26953125" style="26" bestFit="1" customWidth="1"/>
    <col min="15094" max="15333" width="9.26953125" style="26"/>
    <col min="15334" max="15334" width="4.7265625" style="26" customWidth="1"/>
    <col min="15335" max="15335" width="49.7265625" style="26" customWidth="1"/>
    <col min="15336" max="15336" width="17.7265625" style="26" customWidth="1"/>
    <col min="15337" max="15337" width="14.54296875" style="26" customWidth="1"/>
    <col min="15338" max="15338" width="28.54296875" style="26" customWidth="1"/>
    <col min="15339" max="15340" width="12.7265625" style="26" customWidth="1"/>
    <col min="15341" max="15341" width="10.7265625" style="26" customWidth="1"/>
    <col min="15342" max="15342" width="9.453125" style="26" bestFit="1" customWidth="1"/>
    <col min="15343" max="15343" width="10.453125" style="26" bestFit="1" customWidth="1"/>
    <col min="15344" max="15345" width="9.26953125" style="26" bestFit="1" customWidth="1"/>
    <col min="15346" max="15346" width="12" style="26" customWidth="1"/>
    <col min="15347" max="15347" width="11.26953125" style="26" customWidth="1"/>
    <col min="15348" max="15348" width="10.26953125" style="26" bestFit="1" customWidth="1"/>
    <col min="15349" max="15349" width="9.26953125" style="26" bestFit="1" customWidth="1"/>
    <col min="15350" max="15589" width="9.26953125" style="26"/>
    <col min="15590" max="15590" width="4.7265625" style="26" customWidth="1"/>
    <col min="15591" max="15591" width="49.7265625" style="26" customWidth="1"/>
    <col min="15592" max="15592" width="17.7265625" style="26" customWidth="1"/>
    <col min="15593" max="15593" width="14.54296875" style="26" customWidth="1"/>
    <col min="15594" max="15594" width="28.54296875" style="26" customWidth="1"/>
    <col min="15595" max="15596" width="12.7265625" style="26" customWidth="1"/>
    <col min="15597" max="15597" width="10.7265625" style="26" customWidth="1"/>
    <col min="15598" max="15598" width="9.453125" style="26" bestFit="1" customWidth="1"/>
    <col min="15599" max="15599" width="10.453125" style="26" bestFit="1" customWidth="1"/>
    <col min="15600" max="15601" width="9.26953125" style="26" bestFit="1" customWidth="1"/>
    <col min="15602" max="15602" width="12" style="26" customWidth="1"/>
    <col min="15603" max="15603" width="11.26953125" style="26" customWidth="1"/>
    <col min="15604" max="15604" width="10.26953125" style="26" bestFit="1" customWidth="1"/>
    <col min="15605" max="15605" width="9.26953125" style="26" bestFit="1" customWidth="1"/>
    <col min="15606" max="15845" width="9.26953125" style="26"/>
    <col min="15846" max="15846" width="4.7265625" style="26" customWidth="1"/>
    <col min="15847" max="15847" width="49.7265625" style="26" customWidth="1"/>
    <col min="15848" max="15848" width="17.7265625" style="26" customWidth="1"/>
    <col min="15849" max="15849" width="14.54296875" style="26" customWidth="1"/>
    <col min="15850" max="15850" width="28.54296875" style="26" customWidth="1"/>
    <col min="15851" max="15852" width="12.7265625" style="26" customWidth="1"/>
    <col min="15853" max="15853" width="10.7265625" style="26" customWidth="1"/>
    <col min="15854" max="15854" width="9.453125" style="26" bestFit="1" customWidth="1"/>
    <col min="15855" max="15855" width="10.453125" style="26" bestFit="1" customWidth="1"/>
    <col min="15856" max="15857" width="9.26953125" style="26" bestFit="1" customWidth="1"/>
    <col min="15858" max="15858" width="12" style="26" customWidth="1"/>
    <col min="15859" max="15859" width="11.26953125" style="26" customWidth="1"/>
    <col min="15860" max="15860" width="10.26953125" style="26" bestFit="1" customWidth="1"/>
    <col min="15861" max="15861" width="9.26953125" style="26" bestFit="1" customWidth="1"/>
    <col min="15862" max="16101" width="9.26953125" style="26"/>
    <col min="16102" max="16102" width="4.7265625" style="26" customWidth="1"/>
    <col min="16103" max="16103" width="49.7265625" style="26" customWidth="1"/>
    <col min="16104" max="16104" width="17.7265625" style="26" customWidth="1"/>
    <col min="16105" max="16105" width="14.54296875" style="26" customWidth="1"/>
    <col min="16106" max="16106" width="28.54296875" style="26" customWidth="1"/>
    <col min="16107" max="16108" width="12.7265625" style="26" customWidth="1"/>
    <col min="16109" max="16109" width="10.7265625" style="26" customWidth="1"/>
    <col min="16110" max="16110" width="9.453125" style="26" bestFit="1" customWidth="1"/>
    <col min="16111" max="16111" width="10.453125" style="26" bestFit="1" customWidth="1"/>
    <col min="16112" max="16113" width="9.26953125" style="26" bestFit="1" customWidth="1"/>
    <col min="16114" max="16114" width="12" style="26" customWidth="1"/>
    <col min="16115" max="16115" width="11.26953125" style="26" customWidth="1"/>
    <col min="16116" max="16116" width="10.26953125" style="26" bestFit="1" customWidth="1"/>
    <col min="16117" max="16117" width="9.26953125" style="26" bestFit="1" customWidth="1"/>
    <col min="16118" max="16384" width="9.26953125" style="26"/>
  </cols>
  <sheetData>
    <row r="2" spans="1:17" ht="18.75" customHeight="1">
      <c r="A2" s="163" t="s">
        <v>366</v>
      </c>
      <c r="B2" s="163"/>
      <c r="C2" s="163"/>
      <c r="D2" s="163"/>
      <c r="E2" s="163"/>
      <c r="F2" s="163"/>
      <c r="G2" s="163"/>
      <c r="H2" s="163"/>
      <c r="I2" s="163"/>
      <c r="J2" s="163"/>
      <c r="K2" s="163"/>
      <c r="L2" s="163"/>
      <c r="M2" s="163"/>
      <c r="N2" s="163"/>
      <c r="O2" s="163"/>
      <c r="P2" s="163"/>
      <c r="Q2" s="25"/>
    </row>
    <row r="3" spans="1:17" ht="29.25" customHeight="1">
      <c r="A3" s="163" t="s">
        <v>338</v>
      </c>
      <c r="B3" s="163"/>
      <c r="C3" s="163"/>
      <c r="D3" s="163"/>
      <c r="E3" s="163"/>
      <c r="F3" s="163"/>
      <c r="G3" s="163"/>
      <c r="H3" s="163"/>
      <c r="I3" s="163"/>
      <c r="J3" s="163"/>
      <c r="K3" s="163"/>
      <c r="L3" s="163"/>
      <c r="M3" s="163"/>
      <c r="N3" s="163"/>
      <c r="O3" s="163"/>
      <c r="P3" s="163"/>
      <c r="Q3" s="163"/>
    </row>
    <row r="4" spans="1:17" ht="23.25" customHeight="1">
      <c r="A4" s="164" t="s">
        <v>477</v>
      </c>
      <c r="B4" s="164"/>
      <c r="C4" s="164"/>
      <c r="D4" s="164"/>
      <c r="E4" s="164"/>
      <c r="F4" s="164"/>
      <c r="G4" s="164"/>
      <c r="H4" s="164"/>
      <c r="I4" s="164"/>
      <c r="J4" s="164"/>
      <c r="K4" s="164"/>
      <c r="L4" s="164"/>
      <c r="M4" s="164"/>
      <c r="N4" s="164"/>
      <c r="O4" s="164"/>
      <c r="P4" s="164"/>
      <c r="Q4" s="25"/>
    </row>
    <row r="5" spans="1:17" ht="30.75" customHeight="1">
      <c r="A5" s="27"/>
      <c r="B5" s="28"/>
      <c r="C5" s="28"/>
      <c r="D5" s="165"/>
      <c r="E5" s="165"/>
      <c r="F5" s="165"/>
      <c r="G5" s="165"/>
      <c r="H5" s="165"/>
      <c r="J5" s="25"/>
      <c r="K5" s="25"/>
      <c r="L5" s="25"/>
      <c r="M5" s="25"/>
      <c r="N5" s="166" t="s">
        <v>87</v>
      </c>
      <c r="O5" s="166"/>
      <c r="P5" s="166"/>
      <c r="Q5" s="25"/>
    </row>
    <row r="6" spans="1:17" s="29" customFormat="1" ht="36" customHeight="1">
      <c r="A6" s="162" t="s">
        <v>88</v>
      </c>
      <c r="B6" s="162" t="s">
        <v>89</v>
      </c>
      <c r="C6" s="162" t="s">
        <v>90</v>
      </c>
      <c r="D6" s="162" t="s">
        <v>91</v>
      </c>
      <c r="E6" s="161" t="s">
        <v>92</v>
      </c>
      <c r="F6" s="161" t="s">
        <v>93</v>
      </c>
      <c r="G6" s="161" t="s">
        <v>94</v>
      </c>
      <c r="H6" s="162" t="s">
        <v>95</v>
      </c>
      <c r="I6" s="162"/>
      <c r="J6" s="162"/>
      <c r="K6" s="162"/>
      <c r="L6" s="162" t="s">
        <v>96</v>
      </c>
      <c r="M6" s="162"/>
      <c r="N6" s="162"/>
      <c r="O6" s="162"/>
      <c r="P6" s="162"/>
      <c r="Q6" s="161" t="s">
        <v>86</v>
      </c>
    </row>
    <row r="7" spans="1:17" s="31" customFormat="1" ht="33.75" hidden="1" customHeight="1">
      <c r="A7" s="162"/>
      <c r="B7" s="162"/>
      <c r="C7" s="162"/>
      <c r="D7" s="162"/>
      <c r="E7" s="161"/>
      <c r="F7" s="161"/>
      <c r="G7" s="161"/>
      <c r="H7" s="110"/>
      <c r="I7" s="112" t="s">
        <v>97</v>
      </c>
      <c r="J7" s="110" t="s">
        <v>98</v>
      </c>
      <c r="K7" s="110"/>
      <c r="L7" s="30"/>
      <c r="M7" s="30"/>
      <c r="N7" s="30"/>
      <c r="O7" s="30"/>
      <c r="P7" s="30"/>
      <c r="Q7" s="161"/>
    </row>
    <row r="8" spans="1:17" s="31" customFormat="1" ht="27" customHeight="1">
      <c r="A8" s="162"/>
      <c r="B8" s="162"/>
      <c r="C8" s="162"/>
      <c r="D8" s="162"/>
      <c r="E8" s="161"/>
      <c r="F8" s="161"/>
      <c r="G8" s="161"/>
      <c r="H8" s="162" t="s">
        <v>97</v>
      </c>
      <c r="I8" s="162" t="s">
        <v>98</v>
      </c>
      <c r="J8" s="162"/>
      <c r="K8" s="162"/>
      <c r="L8" s="162" t="s">
        <v>99</v>
      </c>
      <c r="M8" s="162" t="s">
        <v>100</v>
      </c>
      <c r="N8" s="162" t="s">
        <v>101</v>
      </c>
      <c r="O8" s="162" t="s">
        <v>102</v>
      </c>
      <c r="P8" s="162" t="s">
        <v>103</v>
      </c>
      <c r="Q8" s="161"/>
    </row>
    <row r="9" spans="1:17" s="31" customFormat="1" ht="48" customHeight="1">
      <c r="A9" s="162"/>
      <c r="B9" s="162"/>
      <c r="C9" s="162"/>
      <c r="D9" s="162"/>
      <c r="E9" s="161"/>
      <c r="F9" s="161"/>
      <c r="G9" s="161"/>
      <c r="H9" s="162"/>
      <c r="I9" s="112" t="s">
        <v>104</v>
      </c>
      <c r="J9" s="110" t="s">
        <v>105</v>
      </c>
      <c r="K9" s="110" t="s">
        <v>106</v>
      </c>
      <c r="L9" s="162"/>
      <c r="M9" s="162"/>
      <c r="N9" s="162"/>
      <c r="O9" s="162"/>
      <c r="P9" s="162"/>
      <c r="Q9" s="161"/>
    </row>
    <row r="10" spans="1:17" s="82" customFormat="1" ht="25.5" customHeight="1">
      <c r="A10" s="32"/>
      <c r="B10" s="32">
        <v>1</v>
      </c>
      <c r="C10" s="32">
        <v>2</v>
      </c>
      <c r="D10" s="32">
        <v>3</v>
      </c>
      <c r="E10" s="33">
        <v>4</v>
      </c>
      <c r="F10" s="34">
        <v>5</v>
      </c>
      <c r="G10" s="34"/>
      <c r="H10" s="32">
        <v>6</v>
      </c>
      <c r="I10" s="115">
        <v>7</v>
      </c>
      <c r="J10" s="32">
        <v>8</v>
      </c>
      <c r="K10" s="32">
        <v>9</v>
      </c>
      <c r="L10" s="32">
        <v>10</v>
      </c>
      <c r="M10" s="32">
        <v>11</v>
      </c>
      <c r="N10" s="32">
        <v>12</v>
      </c>
      <c r="O10" s="32">
        <v>13</v>
      </c>
      <c r="P10" s="32">
        <v>14</v>
      </c>
      <c r="Q10" s="35"/>
    </row>
    <row r="11" spans="1:17" s="83" customFormat="1" ht="30" customHeight="1">
      <c r="A11" s="110"/>
      <c r="B11" s="110" t="s">
        <v>107</v>
      </c>
      <c r="C11" s="110"/>
      <c r="D11" s="110"/>
      <c r="E11" s="33"/>
      <c r="F11" s="109"/>
      <c r="G11" s="36">
        <f t="shared" ref="G11:P11" si="0">+G12+G58+G61+G73+G110+G113</f>
        <v>4324700</v>
      </c>
      <c r="H11" s="36">
        <f t="shared" si="0"/>
        <v>4324700</v>
      </c>
      <c r="I11" s="113">
        <f t="shared" si="0"/>
        <v>45000</v>
      </c>
      <c r="J11" s="36">
        <f t="shared" si="0"/>
        <v>4000000</v>
      </c>
      <c r="K11" s="36">
        <f t="shared" si="0"/>
        <v>280700</v>
      </c>
      <c r="L11" s="36">
        <f t="shared" si="0"/>
        <v>200000</v>
      </c>
      <c r="M11" s="36">
        <f t="shared" si="0"/>
        <v>1234300</v>
      </c>
      <c r="N11" s="36">
        <f t="shared" si="0"/>
        <v>1270500</v>
      </c>
      <c r="O11" s="36">
        <f t="shared" si="0"/>
        <v>934000</v>
      </c>
      <c r="P11" s="36">
        <f t="shared" si="0"/>
        <v>361200</v>
      </c>
      <c r="Q11" s="36"/>
    </row>
    <row r="12" spans="1:17" s="84" customFormat="1" ht="30.75" customHeight="1">
      <c r="A12" s="110" t="s">
        <v>58</v>
      </c>
      <c r="B12" s="37" t="s">
        <v>108</v>
      </c>
      <c r="C12" s="110"/>
      <c r="D12" s="110"/>
      <c r="E12" s="33"/>
      <c r="F12" s="109"/>
      <c r="G12" s="36">
        <f t="shared" ref="G12:P12" si="1">SUM(G13:G57)</f>
        <v>1902700</v>
      </c>
      <c r="H12" s="36">
        <f t="shared" si="1"/>
        <v>1902700</v>
      </c>
      <c r="I12" s="113">
        <f t="shared" si="1"/>
        <v>20000</v>
      </c>
      <c r="J12" s="36">
        <f t="shared" si="1"/>
        <v>1759000</v>
      </c>
      <c r="K12" s="36">
        <f t="shared" si="1"/>
        <v>123700</v>
      </c>
      <c r="L12" s="36">
        <f t="shared" si="1"/>
        <v>105000</v>
      </c>
      <c r="M12" s="36">
        <f t="shared" si="1"/>
        <v>503500</v>
      </c>
      <c r="N12" s="36">
        <f t="shared" si="1"/>
        <v>483000</v>
      </c>
      <c r="O12" s="36">
        <f t="shared" si="1"/>
        <v>481000</v>
      </c>
      <c r="P12" s="36">
        <f t="shared" si="1"/>
        <v>186500</v>
      </c>
      <c r="Q12" s="36"/>
    </row>
    <row r="13" spans="1:17" s="85" customFormat="1" ht="108.5">
      <c r="A13" s="30">
        <v>1</v>
      </c>
      <c r="B13" s="38" t="s">
        <v>109</v>
      </c>
      <c r="C13" s="8" t="s">
        <v>110</v>
      </c>
      <c r="D13" s="30" t="s">
        <v>111</v>
      </c>
      <c r="E13" s="33" t="s">
        <v>112</v>
      </c>
      <c r="F13" s="33" t="s">
        <v>113</v>
      </c>
      <c r="G13" s="39">
        <f>+H13</f>
        <v>80000</v>
      </c>
      <c r="H13" s="39">
        <f>I13+J13+K13</f>
        <v>80000</v>
      </c>
      <c r="I13" s="108">
        <v>5000</v>
      </c>
      <c r="J13" s="30">
        <v>70000</v>
      </c>
      <c r="K13" s="39">
        <v>5000</v>
      </c>
      <c r="L13" s="39">
        <v>8000</v>
      </c>
      <c r="M13" s="39">
        <v>40000</v>
      </c>
      <c r="N13" s="39">
        <v>22000</v>
      </c>
      <c r="O13" s="39"/>
      <c r="P13" s="39"/>
      <c r="Q13" s="40"/>
    </row>
    <row r="14" spans="1:17" s="85" customFormat="1" ht="62">
      <c r="A14" s="30">
        <v>2</v>
      </c>
      <c r="B14" s="38" t="s">
        <v>114</v>
      </c>
      <c r="C14" s="8" t="s">
        <v>110</v>
      </c>
      <c r="D14" s="30" t="s">
        <v>115</v>
      </c>
      <c r="E14" s="41" t="s">
        <v>406</v>
      </c>
      <c r="F14" s="33" t="s">
        <v>116</v>
      </c>
      <c r="G14" s="39">
        <f t="shared" ref="G14:G57" si="2">+H14</f>
        <v>32000</v>
      </c>
      <c r="H14" s="39">
        <f t="shared" ref="H14:H57" si="3">I14+J14+K14</f>
        <v>32000</v>
      </c>
      <c r="I14" s="108"/>
      <c r="J14" s="39">
        <v>30000</v>
      </c>
      <c r="K14" s="39">
        <v>2000</v>
      </c>
      <c r="L14" s="39"/>
      <c r="M14" s="39"/>
      <c r="N14" s="39">
        <v>10000</v>
      </c>
      <c r="O14" s="39">
        <v>15000</v>
      </c>
      <c r="P14" s="39">
        <v>5000</v>
      </c>
      <c r="Q14" s="40"/>
    </row>
    <row r="15" spans="1:17" s="85" customFormat="1" ht="186">
      <c r="A15" s="30">
        <v>3</v>
      </c>
      <c r="B15" s="107" t="s">
        <v>472</v>
      </c>
      <c r="C15" s="30" t="s">
        <v>117</v>
      </c>
      <c r="D15" s="30" t="s">
        <v>322</v>
      </c>
      <c r="E15" s="33" t="s">
        <v>318</v>
      </c>
      <c r="F15" s="33" t="s">
        <v>119</v>
      </c>
      <c r="G15" s="39">
        <f t="shared" si="2"/>
        <v>185000</v>
      </c>
      <c r="H15" s="39">
        <f t="shared" si="3"/>
        <v>185000</v>
      </c>
      <c r="I15" s="108"/>
      <c r="J15" s="39">
        <v>175000</v>
      </c>
      <c r="K15" s="39">
        <v>10000</v>
      </c>
      <c r="L15" s="39"/>
      <c r="M15" s="40"/>
      <c r="N15" s="39">
        <v>30000</v>
      </c>
      <c r="O15" s="39">
        <v>100000</v>
      </c>
      <c r="P15" s="39">
        <v>45000</v>
      </c>
      <c r="Q15" s="40"/>
    </row>
    <row r="16" spans="1:17" s="85" customFormat="1" ht="130.5" customHeight="1">
      <c r="A16" s="30">
        <v>4</v>
      </c>
      <c r="B16" s="56" t="s">
        <v>381</v>
      </c>
      <c r="C16" s="30" t="s">
        <v>117</v>
      </c>
      <c r="D16" s="30" t="s">
        <v>382</v>
      </c>
      <c r="E16" s="33" t="s">
        <v>383</v>
      </c>
      <c r="F16" s="33" t="s">
        <v>132</v>
      </c>
      <c r="G16" s="86">
        <f>H16</f>
        <v>19700</v>
      </c>
      <c r="H16" s="39">
        <f>J16+K16</f>
        <v>19700</v>
      </c>
      <c r="I16" s="108"/>
      <c r="J16" s="39">
        <v>18500</v>
      </c>
      <c r="K16" s="39">
        <v>1200</v>
      </c>
      <c r="L16" s="30"/>
      <c r="M16" s="39">
        <v>5000</v>
      </c>
      <c r="N16" s="39">
        <v>8500</v>
      </c>
      <c r="O16" s="39">
        <v>5000</v>
      </c>
      <c r="P16" s="39"/>
      <c r="Q16" s="30"/>
    </row>
    <row r="17" spans="1:17" s="85" customFormat="1" ht="139.5">
      <c r="A17" s="30">
        <v>5</v>
      </c>
      <c r="B17" s="9" t="s">
        <v>365</v>
      </c>
      <c r="C17" s="30" t="s">
        <v>121</v>
      </c>
      <c r="D17" s="30" t="s">
        <v>323</v>
      </c>
      <c r="E17" s="33" t="s">
        <v>315</v>
      </c>
      <c r="F17" s="33" t="s">
        <v>113</v>
      </c>
      <c r="G17" s="39">
        <f>H17</f>
        <v>76000</v>
      </c>
      <c r="H17" s="39">
        <f>I17+J17+K17</f>
        <v>76000</v>
      </c>
      <c r="I17" s="108">
        <v>0</v>
      </c>
      <c r="J17" s="39">
        <v>70000</v>
      </c>
      <c r="K17" s="39">
        <v>6000</v>
      </c>
      <c r="L17" s="39">
        <v>5000</v>
      </c>
      <c r="M17" s="39">
        <v>50000</v>
      </c>
      <c r="N17" s="39">
        <v>15000</v>
      </c>
      <c r="O17" s="39"/>
      <c r="P17" s="39"/>
      <c r="Q17" s="40"/>
    </row>
    <row r="18" spans="1:17" s="85" customFormat="1" ht="156" customHeight="1">
      <c r="A18" s="30">
        <v>6</v>
      </c>
      <c r="B18" s="9" t="s">
        <v>316</v>
      </c>
      <c r="C18" s="30" t="s">
        <v>121</v>
      </c>
      <c r="D18" s="30" t="s">
        <v>323</v>
      </c>
      <c r="E18" s="33" t="s">
        <v>317</v>
      </c>
      <c r="F18" s="33" t="s">
        <v>153</v>
      </c>
      <c r="G18" s="33">
        <f>H18</f>
        <v>55000</v>
      </c>
      <c r="H18" s="39">
        <f>I18+J18+K18</f>
        <v>55000</v>
      </c>
      <c r="I18" s="108">
        <v>0</v>
      </c>
      <c r="J18" s="39">
        <v>50000</v>
      </c>
      <c r="K18" s="39">
        <v>5000</v>
      </c>
      <c r="L18" s="39"/>
      <c r="M18" s="39">
        <v>30000</v>
      </c>
      <c r="N18" s="39">
        <v>20000</v>
      </c>
      <c r="O18" s="39"/>
      <c r="P18" s="39"/>
      <c r="Q18" s="40"/>
    </row>
    <row r="19" spans="1:17" s="85" customFormat="1" ht="69.75" customHeight="1">
      <c r="A19" s="30">
        <v>7</v>
      </c>
      <c r="B19" s="42" t="s">
        <v>302</v>
      </c>
      <c r="C19" s="30" t="s">
        <v>123</v>
      </c>
      <c r="D19" s="43" t="s">
        <v>124</v>
      </c>
      <c r="E19" s="44" t="s">
        <v>125</v>
      </c>
      <c r="F19" s="30" t="s">
        <v>113</v>
      </c>
      <c r="G19" s="39">
        <f t="shared" si="2"/>
        <v>70000</v>
      </c>
      <c r="H19" s="39">
        <f t="shared" si="3"/>
        <v>70000</v>
      </c>
      <c r="I19" s="108">
        <v>5000</v>
      </c>
      <c r="J19" s="45">
        <v>60000</v>
      </c>
      <c r="K19" s="39">
        <v>5000</v>
      </c>
      <c r="L19" s="45">
        <v>5000</v>
      </c>
      <c r="M19" s="45">
        <v>35000</v>
      </c>
      <c r="N19" s="45">
        <v>20000</v>
      </c>
      <c r="O19" s="36"/>
      <c r="P19" s="36"/>
      <c r="Q19" s="40"/>
    </row>
    <row r="20" spans="1:17" s="85" customFormat="1" ht="51.75" customHeight="1">
      <c r="A20" s="30">
        <v>8</v>
      </c>
      <c r="B20" s="42" t="s">
        <v>126</v>
      </c>
      <c r="C20" s="30" t="s">
        <v>123</v>
      </c>
      <c r="D20" s="43" t="s">
        <v>127</v>
      </c>
      <c r="E20" s="44" t="s">
        <v>128</v>
      </c>
      <c r="F20" s="30" t="s">
        <v>120</v>
      </c>
      <c r="G20" s="39">
        <f t="shared" si="2"/>
        <v>29000</v>
      </c>
      <c r="H20" s="39">
        <f t="shared" si="3"/>
        <v>29000</v>
      </c>
      <c r="I20" s="116"/>
      <c r="J20" s="45">
        <v>27000</v>
      </c>
      <c r="K20" s="45">
        <v>2000</v>
      </c>
      <c r="L20" s="46">
        <v>10000</v>
      </c>
      <c r="M20" s="46">
        <v>17000</v>
      </c>
      <c r="N20" s="37"/>
      <c r="O20" s="37"/>
      <c r="P20" s="36"/>
      <c r="Q20" s="40"/>
    </row>
    <row r="21" spans="1:17" s="85" customFormat="1" ht="53.25" customHeight="1">
      <c r="A21" s="30">
        <v>9</v>
      </c>
      <c r="B21" s="42" t="s">
        <v>129</v>
      </c>
      <c r="C21" s="30" t="s">
        <v>123</v>
      </c>
      <c r="D21" s="43" t="s">
        <v>130</v>
      </c>
      <c r="E21" s="44" t="s">
        <v>131</v>
      </c>
      <c r="F21" s="30" t="s">
        <v>132</v>
      </c>
      <c r="G21" s="39">
        <f t="shared" si="2"/>
        <v>32000</v>
      </c>
      <c r="H21" s="39">
        <f t="shared" si="3"/>
        <v>32000</v>
      </c>
      <c r="I21" s="108"/>
      <c r="J21" s="45">
        <v>30000</v>
      </c>
      <c r="K21" s="45">
        <v>2000</v>
      </c>
      <c r="L21" s="39"/>
      <c r="M21" s="46">
        <v>20000</v>
      </c>
      <c r="N21" s="46">
        <v>10000</v>
      </c>
      <c r="O21" s="47"/>
      <c r="P21" s="36"/>
      <c r="Q21" s="30"/>
    </row>
    <row r="22" spans="1:17" s="85" customFormat="1" ht="51.75" customHeight="1">
      <c r="A22" s="30">
        <v>10</v>
      </c>
      <c r="B22" s="42" t="s">
        <v>133</v>
      </c>
      <c r="C22" s="30" t="s">
        <v>123</v>
      </c>
      <c r="D22" s="43" t="s">
        <v>130</v>
      </c>
      <c r="E22" s="44" t="s">
        <v>134</v>
      </c>
      <c r="F22" s="30" t="s">
        <v>119</v>
      </c>
      <c r="G22" s="39">
        <f t="shared" si="2"/>
        <v>29000</v>
      </c>
      <c r="H22" s="39">
        <f t="shared" si="3"/>
        <v>29000</v>
      </c>
      <c r="I22" s="116"/>
      <c r="J22" s="45">
        <v>27000</v>
      </c>
      <c r="K22" s="30">
        <v>2000</v>
      </c>
      <c r="L22" s="40"/>
      <c r="M22" s="40"/>
      <c r="N22" s="46">
        <v>5000</v>
      </c>
      <c r="O22" s="46">
        <v>15000</v>
      </c>
      <c r="P22" s="46">
        <v>7000</v>
      </c>
      <c r="Q22" s="40"/>
    </row>
    <row r="23" spans="1:17" s="85" customFormat="1" ht="51.75" customHeight="1">
      <c r="A23" s="30">
        <v>11</v>
      </c>
      <c r="B23" s="42" t="s">
        <v>135</v>
      </c>
      <c r="C23" s="30" t="s">
        <v>123</v>
      </c>
      <c r="D23" s="43" t="s">
        <v>127</v>
      </c>
      <c r="E23" s="44" t="s">
        <v>136</v>
      </c>
      <c r="F23" s="30" t="s">
        <v>137</v>
      </c>
      <c r="G23" s="39">
        <f t="shared" si="2"/>
        <v>25000</v>
      </c>
      <c r="H23" s="39">
        <f t="shared" si="3"/>
        <v>25000</v>
      </c>
      <c r="I23" s="116"/>
      <c r="J23" s="45">
        <v>23000</v>
      </c>
      <c r="K23" s="45">
        <v>2000</v>
      </c>
      <c r="L23" s="40"/>
      <c r="M23" s="40"/>
      <c r="N23" s="48">
        <v>3000</v>
      </c>
      <c r="O23" s="46">
        <v>15000</v>
      </c>
      <c r="P23" s="46">
        <v>5000</v>
      </c>
      <c r="Q23" s="40"/>
    </row>
    <row r="24" spans="1:17" s="85" customFormat="1" ht="247.5" customHeight="1">
      <c r="A24" s="30">
        <v>12</v>
      </c>
      <c r="B24" s="9" t="s">
        <v>138</v>
      </c>
      <c r="C24" s="8" t="s">
        <v>139</v>
      </c>
      <c r="D24" s="49" t="s">
        <v>140</v>
      </c>
      <c r="E24" s="8" t="s">
        <v>141</v>
      </c>
      <c r="F24" s="49" t="s">
        <v>142</v>
      </c>
      <c r="G24" s="39">
        <f t="shared" si="2"/>
        <v>29000</v>
      </c>
      <c r="H24" s="39">
        <f t="shared" si="3"/>
        <v>29000</v>
      </c>
      <c r="I24" s="117"/>
      <c r="J24" s="51">
        <v>27000</v>
      </c>
      <c r="K24" s="52">
        <v>2000</v>
      </c>
      <c r="L24" s="40"/>
      <c r="M24" s="40"/>
      <c r="N24" s="52">
        <v>5000</v>
      </c>
      <c r="O24" s="52">
        <v>17000</v>
      </c>
      <c r="P24" s="52">
        <v>5000</v>
      </c>
      <c r="Q24" s="40"/>
    </row>
    <row r="25" spans="1:17" s="85" customFormat="1" ht="129" customHeight="1">
      <c r="A25" s="30">
        <v>13</v>
      </c>
      <c r="B25" s="9" t="s">
        <v>143</v>
      </c>
      <c r="C25" s="8" t="s">
        <v>144</v>
      </c>
      <c r="D25" s="49" t="s">
        <v>140</v>
      </c>
      <c r="E25" s="8" t="s">
        <v>145</v>
      </c>
      <c r="F25" s="49" t="s">
        <v>146</v>
      </c>
      <c r="G25" s="39">
        <f>+H25</f>
        <v>70000</v>
      </c>
      <c r="H25" s="39">
        <f t="shared" si="3"/>
        <v>70000</v>
      </c>
      <c r="I25" s="117">
        <v>10000</v>
      </c>
      <c r="J25" s="51">
        <v>55000</v>
      </c>
      <c r="K25" s="52">
        <v>5000</v>
      </c>
      <c r="L25" s="52"/>
      <c r="M25" s="52">
        <v>25000</v>
      </c>
      <c r="N25" s="52">
        <v>15000</v>
      </c>
      <c r="O25" s="52">
        <v>15000</v>
      </c>
      <c r="P25" s="52"/>
      <c r="Q25" s="40"/>
    </row>
    <row r="26" spans="1:17" s="85" customFormat="1" ht="56.25" customHeight="1">
      <c r="A26" s="30">
        <v>14</v>
      </c>
      <c r="B26" s="48" t="s">
        <v>147</v>
      </c>
      <c r="C26" s="8" t="s">
        <v>144</v>
      </c>
      <c r="D26" s="49" t="s">
        <v>140</v>
      </c>
      <c r="E26" s="8" t="s">
        <v>384</v>
      </c>
      <c r="F26" s="49" t="s">
        <v>148</v>
      </c>
      <c r="G26" s="39">
        <f t="shared" si="2"/>
        <v>37000</v>
      </c>
      <c r="H26" s="39">
        <f t="shared" si="3"/>
        <v>37000</v>
      </c>
      <c r="I26" s="117"/>
      <c r="J26" s="51">
        <v>35000</v>
      </c>
      <c r="K26" s="52">
        <v>2000</v>
      </c>
      <c r="L26" s="53"/>
      <c r="M26" s="53"/>
      <c r="N26" s="53">
        <v>15000</v>
      </c>
      <c r="O26" s="53">
        <v>15000</v>
      </c>
      <c r="P26" s="53">
        <v>5000</v>
      </c>
      <c r="Q26" s="40"/>
    </row>
    <row r="27" spans="1:17" s="85" customFormat="1" ht="126.75" customHeight="1">
      <c r="A27" s="30">
        <v>15</v>
      </c>
      <c r="B27" s="98" t="s">
        <v>412</v>
      </c>
      <c r="C27" s="30" t="s">
        <v>149</v>
      </c>
      <c r="D27" s="102" t="s">
        <v>416</v>
      </c>
      <c r="E27" s="33" t="s">
        <v>415</v>
      </c>
      <c r="F27" s="33" t="s">
        <v>116</v>
      </c>
      <c r="G27" s="39">
        <f t="shared" si="2"/>
        <v>70000</v>
      </c>
      <c r="H27" s="39">
        <f t="shared" si="3"/>
        <v>70000</v>
      </c>
      <c r="I27" s="118"/>
      <c r="J27" s="99">
        <v>65000</v>
      </c>
      <c r="K27" s="11">
        <v>5000</v>
      </c>
      <c r="L27" s="11"/>
      <c r="M27" s="11"/>
      <c r="N27" s="11">
        <v>20000</v>
      </c>
      <c r="O27" s="11">
        <v>30000</v>
      </c>
      <c r="P27" s="11">
        <v>15000</v>
      </c>
      <c r="Q27" s="40"/>
    </row>
    <row r="28" spans="1:17" s="85" customFormat="1" ht="110.25" customHeight="1">
      <c r="A28" s="30">
        <v>16</v>
      </c>
      <c r="B28" s="98" t="s">
        <v>413</v>
      </c>
      <c r="C28" s="30" t="s">
        <v>149</v>
      </c>
      <c r="D28" s="102" t="s">
        <v>417</v>
      </c>
      <c r="E28" s="33" t="s">
        <v>414</v>
      </c>
      <c r="F28" s="33" t="s">
        <v>119</v>
      </c>
      <c r="G28" s="39">
        <f t="shared" si="2"/>
        <v>18000</v>
      </c>
      <c r="H28" s="100">
        <v>18000</v>
      </c>
      <c r="I28" s="119"/>
      <c r="J28" s="101">
        <v>17000</v>
      </c>
      <c r="K28" s="101">
        <v>1000</v>
      </c>
      <c r="L28" s="101"/>
      <c r="M28" s="97"/>
      <c r="N28" s="97">
        <v>14000</v>
      </c>
      <c r="O28" s="97">
        <v>3000</v>
      </c>
      <c r="P28" s="97"/>
      <c r="Q28" s="40"/>
    </row>
    <row r="29" spans="1:17" s="85" customFormat="1" ht="51.75" customHeight="1">
      <c r="A29" s="30">
        <v>17</v>
      </c>
      <c r="B29" s="48" t="s">
        <v>150</v>
      </c>
      <c r="C29" s="30" t="s">
        <v>151</v>
      </c>
      <c r="D29" s="30" t="s">
        <v>324</v>
      </c>
      <c r="E29" s="30" t="s">
        <v>152</v>
      </c>
      <c r="F29" s="54" t="s">
        <v>153</v>
      </c>
      <c r="G29" s="39">
        <f t="shared" si="2"/>
        <v>43000</v>
      </c>
      <c r="H29" s="39">
        <f t="shared" si="3"/>
        <v>43000</v>
      </c>
      <c r="I29" s="120"/>
      <c r="J29" s="55">
        <v>40000</v>
      </c>
      <c r="K29" s="55">
        <v>3000</v>
      </c>
      <c r="L29" s="39"/>
      <c r="M29" s="39">
        <v>20000</v>
      </c>
      <c r="N29" s="39">
        <v>20000</v>
      </c>
      <c r="O29" s="39"/>
      <c r="P29" s="39"/>
      <c r="Q29" s="40"/>
    </row>
    <row r="30" spans="1:17" s="85" customFormat="1" ht="45.75" customHeight="1">
      <c r="A30" s="30">
        <v>18</v>
      </c>
      <c r="B30" s="48" t="s">
        <v>154</v>
      </c>
      <c r="C30" s="30" t="s">
        <v>151</v>
      </c>
      <c r="D30" s="30" t="s">
        <v>224</v>
      </c>
      <c r="E30" s="30" t="s">
        <v>155</v>
      </c>
      <c r="F30" s="54">
        <v>2028</v>
      </c>
      <c r="G30" s="39">
        <f t="shared" si="2"/>
        <v>15500</v>
      </c>
      <c r="H30" s="39">
        <f t="shared" si="3"/>
        <v>15500</v>
      </c>
      <c r="I30" s="120"/>
      <c r="J30" s="55">
        <v>14500</v>
      </c>
      <c r="K30" s="55">
        <v>1000</v>
      </c>
      <c r="L30" s="39"/>
      <c r="M30" s="39"/>
      <c r="N30" s="39"/>
      <c r="O30" s="39">
        <v>5000</v>
      </c>
      <c r="P30" s="39">
        <v>9500</v>
      </c>
      <c r="Q30" s="40"/>
    </row>
    <row r="31" spans="1:17" s="85" customFormat="1" ht="77.5">
      <c r="A31" s="30">
        <v>19</v>
      </c>
      <c r="B31" s="48" t="s">
        <v>301</v>
      </c>
      <c r="C31" s="30" t="s">
        <v>156</v>
      </c>
      <c r="D31" s="30" t="s">
        <v>325</v>
      </c>
      <c r="E31" s="33" t="s">
        <v>157</v>
      </c>
      <c r="F31" s="33" t="s">
        <v>113</v>
      </c>
      <c r="G31" s="39">
        <f t="shared" si="2"/>
        <v>50000</v>
      </c>
      <c r="H31" s="39">
        <f t="shared" si="3"/>
        <v>50000</v>
      </c>
      <c r="I31" s="121"/>
      <c r="J31" s="55">
        <v>48000</v>
      </c>
      <c r="K31" s="39">
        <v>2000</v>
      </c>
      <c r="L31" s="39">
        <v>5000</v>
      </c>
      <c r="M31" s="55">
        <v>25000</v>
      </c>
      <c r="N31" s="39">
        <v>18000</v>
      </c>
      <c r="O31" s="36">
        <v>0</v>
      </c>
      <c r="P31" s="36"/>
      <c r="Q31" s="40"/>
    </row>
    <row r="32" spans="1:17" s="85" customFormat="1" ht="84.75" customHeight="1">
      <c r="A32" s="30">
        <v>20</v>
      </c>
      <c r="B32" s="56" t="s">
        <v>160</v>
      </c>
      <c r="C32" s="30" t="s">
        <v>158</v>
      </c>
      <c r="D32" s="30" t="s">
        <v>159</v>
      </c>
      <c r="E32" s="33" t="s">
        <v>161</v>
      </c>
      <c r="F32" s="33" t="s">
        <v>113</v>
      </c>
      <c r="G32" s="39">
        <f t="shared" si="2"/>
        <v>11500</v>
      </c>
      <c r="H32" s="39">
        <f t="shared" si="3"/>
        <v>11500</v>
      </c>
      <c r="I32" s="116"/>
      <c r="J32" s="39">
        <v>10500</v>
      </c>
      <c r="K32" s="39">
        <v>1000</v>
      </c>
      <c r="L32" s="39">
        <v>2000</v>
      </c>
      <c r="M32" s="39">
        <v>8500</v>
      </c>
      <c r="N32" s="30"/>
      <c r="O32" s="30"/>
      <c r="P32" s="39"/>
      <c r="Q32" s="40"/>
    </row>
    <row r="33" spans="1:17" s="85" customFormat="1" ht="77.5">
      <c r="A33" s="30">
        <v>21</v>
      </c>
      <c r="B33" s="48" t="s">
        <v>162</v>
      </c>
      <c r="C33" s="8" t="s">
        <v>158</v>
      </c>
      <c r="D33" s="30" t="s">
        <v>159</v>
      </c>
      <c r="E33" s="30" t="s">
        <v>163</v>
      </c>
      <c r="F33" s="33" t="s">
        <v>132</v>
      </c>
      <c r="G33" s="39">
        <f t="shared" si="2"/>
        <v>54000</v>
      </c>
      <c r="H33" s="39">
        <f t="shared" si="3"/>
        <v>54000</v>
      </c>
      <c r="I33" s="116"/>
      <c r="J33" s="39">
        <v>50000</v>
      </c>
      <c r="K33" s="39">
        <v>4000</v>
      </c>
      <c r="L33" s="40"/>
      <c r="M33" s="39">
        <v>20000</v>
      </c>
      <c r="N33" s="39">
        <v>20000</v>
      </c>
      <c r="O33" s="39">
        <v>10000</v>
      </c>
      <c r="P33" s="39"/>
      <c r="Q33" s="40"/>
    </row>
    <row r="34" spans="1:17" s="85" customFormat="1" ht="151.5" customHeight="1">
      <c r="A34" s="30">
        <v>22</v>
      </c>
      <c r="B34" s="48" t="s">
        <v>310</v>
      </c>
      <c r="C34" s="30" t="s">
        <v>158</v>
      </c>
      <c r="D34" s="30" t="s">
        <v>159</v>
      </c>
      <c r="E34" s="33" t="s">
        <v>311</v>
      </c>
      <c r="F34" s="33" t="s">
        <v>132</v>
      </c>
      <c r="G34" s="39">
        <f>H34</f>
        <v>19500</v>
      </c>
      <c r="H34" s="39">
        <f>SUM(I34:K34)</f>
        <v>19500</v>
      </c>
      <c r="I34" s="120">
        <v>0</v>
      </c>
      <c r="J34" s="39">
        <v>18500</v>
      </c>
      <c r="K34" s="39">
        <v>1000</v>
      </c>
      <c r="L34" s="39"/>
      <c r="M34" s="39">
        <v>5000</v>
      </c>
      <c r="N34" s="39">
        <v>8500</v>
      </c>
      <c r="O34" s="39">
        <v>5000</v>
      </c>
      <c r="P34" s="39"/>
      <c r="Q34" s="40"/>
    </row>
    <row r="35" spans="1:17" s="85" customFormat="1" ht="93">
      <c r="A35" s="30">
        <v>23</v>
      </c>
      <c r="B35" s="57" t="s">
        <v>164</v>
      </c>
      <c r="C35" s="30" t="s">
        <v>165</v>
      </c>
      <c r="D35" s="30" t="s">
        <v>319</v>
      </c>
      <c r="E35" s="30" t="s">
        <v>166</v>
      </c>
      <c r="F35" s="30" t="s">
        <v>116</v>
      </c>
      <c r="G35" s="39">
        <f t="shared" si="2"/>
        <v>70000</v>
      </c>
      <c r="H35" s="39">
        <f t="shared" si="3"/>
        <v>70000</v>
      </c>
      <c r="I35" s="122"/>
      <c r="J35" s="12">
        <v>65000</v>
      </c>
      <c r="K35" s="39">
        <v>5000</v>
      </c>
      <c r="L35" s="40"/>
      <c r="M35" s="40"/>
      <c r="N35" s="11">
        <v>15000</v>
      </c>
      <c r="O35" s="11">
        <v>30000</v>
      </c>
      <c r="P35" s="11">
        <v>20000</v>
      </c>
      <c r="Q35" s="40"/>
    </row>
    <row r="36" spans="1:17" s="85" customFormat="1" ht="82.5" customHeight="1">
      <c r="A36" s="30">
        <v>24</v>
      </c>
      <c r="B36" s="57" t="s">
        <v>167</v>
      </c>
      <c r="C36" s="30" t="str">
        <f>C35</f>
        <v>UBND xã Đồng Kỳ</v>
      </c>
      <c r="D36" s="30" t="s">
        <v>320</v>
      </c>
      <c r="E36" s="30" t="s">
        <v>168</v>
      </c>
      <c r="F36" s="30" t="s">
        <v>120</v>
      </c>
      <c r="G36" s="39">
        <f t="shared" si="2"/>
        <v>43000</v>
      </c>
      <c r="H36" s="39">
        <f t="shared" si="3"/>
        <v>43000</v>
      </c>
      <c r="I36" s="122"/>
      <c r="J36" s="13">
        <v>40000</v>
      </c>
      <c r="K36" s="39">
        <v>3000</v>
      </c>
      <c r="L36" s="11">
        <v>5000</v>
      </c>
      <c r="M36" s="11">
        <v>20000</v>
      </c>
      <c r="N36" s="11">
        <v>15000</v>
      </c>
      <c r="O36" s="14"/>
      <c r="P36" s="14"/>
      <c r="Q36" s="40"/>
    </row>
    <row r="37" spans="1:17" s="85" customFormat="1" ht="46.5">
      <c r="A37" s="30">
        <v>25</v>
      </c>
      <c r="B37" s="58" t="s">
        <v>169</v>
      </c>
      <c r="C37" s="33" t="s">
        <v>170</v>
      </c>
      <c r="D37" s="33" t="s">
        <v>330</v>
      </c>
      <c r="E37" s="33" t="s">
        <v>172</v>
      </c>
      <c r="F37" s="33" t="s">
        <v>120</v>
      </c>
      <c r="G37" s="39">
        <f t="shared" si="2"/>
        <v>16000</v>
      </c>
      <c r="H37" s="39">
        <f t="shared" si="3"/>
        <v>16000</v>
      </c>
      <c r="I37" s="123"/>
      <c r="J37" s="60">
        <v>15000</v>
      </c>
      <c r="K37" s="39">
        <v>1000</v>
      </c>
      <c r="L37" s="39">
        <v>3000</v>
      </c>
      <c r="M37" s="39">
        <v>12000</v>
      </c>
      <c r="N37" s="39"/>
      <c r="O37" s="39"/>
      <c r="P37" s="39"/>
      <c r="Q37" s="40"/>
    </row>
    <row r="38" spans="1:17" s="85" customFormat="1" ht="46.5">
      <c r="A38" s="30">
        <v>26</v>
      </c>
      <c r="B38" s="58" t="s">
        <v>173</v>
      </c>
      <c r="C38" s="33" t="s">
        <v>170</v>
      </c>
      <c r="D38" s="33" t="s">
        <v>171</v>
      </c>
      <c r="E38" s="30" t="s">
        <v>174</v>
      </c>
      <c r="F38" s="33" t="s">
        <v>113</v>
      </c>
      <c r="G38" s="39">
        <f t="shared" si="2"/>
        <v>15500</v>
      </c>
      <c r="H38" s="39">
        <f t="shared" si="3"/>
        <v>15500</v>
      </c>
      <c r="I38" s="124"/>
      <c r="J38" s="33">
        <v>15000</v>
      </c>
      <c r="K38" s="39">
        <v>500</v>
      </c>
      <c r="L38" s="39">
        <v>5000</v>
      </c>
      <c r="M38" s="39">
        <v>10000</v>
      </c>
      <c r="N38" s="39"/>
      <c r="O38" s="40"/>
      <c r="P38" s="39"/>
      <c r="Q38" s="40"/>
    </row>
    <row r="39" spans="1:17" s="85" customFormat="1" ht="62">
      <c r="A39" s="30">
        <v>27</v>
      </c>
      <c r="B39" s="48" t="s">
        <v>408</v>
      </c>
      <c r="C39" s="30" t="s">
        <v>175</v>
      </c>
      <c r="D39" s="30" t="s">
        <v>176</v>
      </c>
      <c r="E39" s="33" t="s">
        <v>177</v>
      </c>
      <c r="F39" s="33" t="s">
        <v>113</v>
      </c>
      <c r="G39" s="39">
        <f t="shared" si="2"/>
        <v>23000</v>
      </c>
      <c r="H39" s="39">
        <f t="shared" si="3"/>
        <v>23000</v>
      </c>
      <c r="I39" s="112">
        <v>0</v>
      </c>
      <c r="J39" s="39">
        <v>22000</v>
      </c>
      <c r="K39" s="39">
        <v>1000</v>
      </c>
      <c r="L39" s="39">
        <v>5000</v>
      </c>
      <c r="M39" s="39">
        <v>10000</v>
      </c>
      <c r="N39" s="39">
        <v>7000</v>
      </c>
      <c r="O39" s="39">
        <v>0</v>
      </c>
      <c r="P39" s="39">
        <v>0</v>
      </c>
      <c r="Q39" s="40"/>
    </row>
    <row r="40" spans="1:17" s="85" customFormat="1" ht="46.5">
      <c r="A40" s="30">
        <v>28</v>
      </c>
      <c r="B40" s="48" t="s">
        <v>178</v>
      </c>
      <c r="C40" s="30" t="s">
        <v>175</v>
      </c>
      <c r="D40" s="30" t="s">
        <v>179</v>
      </c>
      <c r="E40" s="33" t="s">
        <v>180</v>
      </c>
      <c r="F40" s="33" t="s">
        <v>181</v>
      </c>
      <c r="G40" s="39">
        <f t="shared" si="2"/>
        <v>21000</v>
      </c>
      <c r="H40" s="39">
        <f t="shared" si="3"/>
        <v>21000</v>
      </c>
      <c r="I40" s="112">
        <v>0</v>
      </c>
      <c r="J40" s="39">
        <v>20000</v>
      </c>
      <c r="K40" s="39">
        <v>1000</v>
      </c>
      <c r="L40" s="39">
        <v>5000</v>
      </c>
      <c r="M40" s="39">
        <v>10000</v>
      </c>
      <c r="N40" s="39">
        <v>5000</v>
      </c>
      <c r="O40" s="40"/>
      <c r="P40" s="40"/>
      <c r="Q40" s="40"/>
    </row>
    <row r="41" spans="1:17" s="85" customFormat="1" ht="46.5">
      <c r="A41" s="30">
        <v>29</v>
      </c>
      <c r="B41" s="48" t="s">
        <v>182</v>
      </c>
      <c r="C41" s="30" t="s">
        <v>175</v>
      </c>
      <c r="D41" s="30" t="s">
        <v>183</v>
      </c>
      <c r="E41" s="33" t="s">
        <v>184</v>
      </c>
      <c r="F41" s="33" t="s">
        <v>153</v>
      </c>
      <c r="G41" s="39">
        <f t="shared" si="2"/>
        <v>16000</v>
      </c>
      <c r="H41" s="39">
        <f t="shared" si="3"/>
        <v>16000</v>
      </c>
      <c r="I41" s="112">
        <v>0</v>
      </c>
      <c r="J41" s="39">
        <v>15000</v>
      </c>
      <c r="K41" s="39">
        <v>1000</v>
      </c>
      <c r="L41" s="39"/>
      <c r="M41" s="39">
        <v>5000</v>
      </c>
      <c r="N41" s="39">
        <v>10000</v>
      </c>
      <c r="O41" s="39">
        <v>0</v>
      </c>
      <c r="P41" s="39">
        <v>0</v>
      </c>
      <c r="Q41" s="40"/>
    </row>
    <row r="42" spans="1:17" s="85" customFormat="1" ht="93">
      <c r="A42" s="30">
        <v>30</v>
      </c>
      <c r="B42" s="48" t="s">
        <v>403</v>
      </c>
      <c r="C42" s="30" t="s">
        <v>175</v>
      </c>
      <c r="D42" s="30" t="s">
        <v>185</v>
      </c>
      <c r="E42" s="33" t="s">
        <v>186</v>
      </c>
      <c r="F42" s="33" t="s">
        <v>119</v>
      </c>
      <c r="G42" s="39">
        <f t="shared" si="2"/>
        <v>14000</v>
      </c>
      <c r="H42" s="39">
        <f t="shared" si="3"/>
        <v>14000</v>
      </c>
      <c r="I42" s="112">
        <v>0</v>
      </c>
      <c r="J42" s="39">
        <v>13000</v>
      </c>
      <c r="K42" s="39">
        <v>1000</v>
      </c>
      <c r="L42" s="39">
        <v>0</v>
      </c>
      <c r="M42" s="39">
        <v>0</v>
      </c>
      <c r="N42" s="39">
        <v>5000</v>
      </c>
      <c r="O42" s="39">
        <v>8000</v>
      </c>
      <c r="P42" s="39"/>
      <c r="Q42" s="40"/>
    </row>
    <row r="43" spans="1:17" s="85" customFormat="1" ht="157.5" customHeight="1">
      <c r="A43" s="30">
        <v>31</v>
      </c>
      <c r="B43" s="61" t="s">
        <v>187</v>
      </c>
      <c r="C43" s="30" t="s">
        <v>188</v>
      </c>
      <c r="D43" s="30" t="s">
        <v>367</v>
      </c>
      <c r="E43" s="62" t="s">
        <v>189</v>
      </c>
      <c r="F43" s="33" t="s">
        <v>116</v>
      </c>
      <c r="G43" s="39">
        <f t="shared" si="2"/>
        <v>52500</v>
      </c>
      <c r="H43" s="39">
        <f t="shared" si="3"/>
        <v>52500</v>
      </c>
      <c r="I43" s="108"/>
      <c r="J43" s="39">
        <v>50000</v>
      </c>
      <c r="K43" s="39">
        <v>2500</v>
      </c>
      <c r="L43" s="39"/>
      <c r="M43" s="40"/>
      <c r="N43" s="39">
        <v>10000</v>
      </c>
      <c r="O43" s="39">
        <v>25000</v>
      </c>
      <c r="P43" s="39">
        <v>15000</v>
      </c>
      <c r="Q43" s="40"/>
    </row>
    <row r="44" spans="1:17" s="85" customFormat="1" ht="158.25" customHeight="1">
      <c r="A44" s="30">
        <v>32</v>
      </c>
      <c r="B44" s="61" t="s">
        <v>190</v>
      </c>
      <c r="C44" s="30" t="s">
        <v>188</v>
      </c>
      <c r="D44" s="30" t="s">
        <v>342</v>
      </c>
      <c r="E44" s="62" t="s">
        <v>191</v>
      </c>
      <c r="F44" s="33" t="s">
        <v>113</v>
      </c>
      <c r="G44" s="39">
        <f t="shared" si="2"/>
        <v>52500</v>
      </c>
      <c r="H44" s="39">
        <f t="shared" si="3"/>
        <v>52500</v>
      </c>
      <c r="I44" s="108"/>
      <c r="J44" s="39">
        <v>50000</v>
      </c>
      <c r="K44" s="39">
        <v>2500</v>
      </c>
      <c r="L44" s="39">
        <v>10000</v>
      </c>
      <c r="M44" s="39">
        <v>25000</v>
      </c>
      <c r="N44" s="39">
        <v>15000</v>
      </c>
      <c r="O44" s="40"/>
      <c r="P44" s="39"/>
      <c r="Q44" s="40"/>
    </row>
    <row r="45" spans="1:17" s="85" customFormat="1" ht="62">
      <c r="A45" s="30">
        <v>33</v>
      </c>
      <c r="B45" s="61" t="s">
        <v>423</v>
      </c>
      <c r="C45" s="30" t="s">
        <v>188</v>
      </c>
      <c r="D45" s="30" t="s">
        <v>342</v>
      </c>
      <c r="E45" s="62" t="s">
        <v>192</v>
      </c>
      <c r="F45" s="33" t="s">
        <v>113</v>
      </c>
      <c r="G45" s="39">
        <f t="shared" si="2"/>
        <v>42000</v>
      </c>
      <c r="H45" s="39">
        <f t="shared" si="3"/>
        <v>42000</v>
      </c>
      <c r="I45" s="108"/>
      <c r="J45" s="39">
        <v>40000</v>
      </c>
      <c r="K45" s="39">
        <v>2000</v>
      </c>
      <c r="L45" s="39">
        <v>10000</v>
      </c>
      <c r="M45" s="39">
        <v>20000</v>
      </c>
      <c r="N45" s="39">
        <v>10000</v>
      </c>
      <c r="O45" s="39"/>
      <c r="P45" s="39"/>
      <c r="Q45" s="40"/>
    </row>
    <row r="46" spans="1:17" s="85" customFormat="1" ht="31">
      <c r="A46" s="30">
        <v>34</v>
      </c>
      <c r="B46" s="63" t="s">
        <v>385</v>
      </c>
      <c r="C46" s="30" t="s">
        <v>193</v>
      </c>
      <c r="D46" s="30" t="s">
        <v>386</v>
      </c>
      <c r="E46" s="64" t="s">
        <v>387</v>
      </c>
      <c r="F46" s="15" t="s">
        <v>120</v>
      </c>
      <c r="G46" s="39">
        <f t="shared" si="2"/>
        <v>16000</v>
      </c>
      <c r="H46" s="39">
        <f t="shared" si="3"/>
        <v>16000</v>
      </c>
      <c r="I46" s="125"/>
      <c r="J46" s="60">
        <v>15000</v>
      </c>
      <c r="K46" s="55">
        <v>1000</v>
      </c>
      <c r="L46" s="16">
        <v>5000</v>
      </c>
      <c r="M46" s="16">
        <v>10000</v>
      </c>
      <c r="N46" s="16"/>
      <c r="O46" s="40"/>
      <c r="P46" s="16"/>
      <c r="Q46" s="40"/>
    </row>
    <row r="47" spans="1:17" s="85" customFormat="1" ht="51.75" customHeight="1">
      <c r="A47" s="30">
        <v>35</v>
      </c>
      <c r="B47" s="56" t="s">
        <v>368</v>
      </c>
      <c r="C47" s="30" t="s">
        <v>194</v>
      </c>
      <c r="D47" s="30" t="s">
        <v>327</v>
      </c>
      <c r="E47" s="33" t="s">
        <v>369</v>
      </c>
      <c r="F47" s="33" t="s">
        <v>113</v>
      </c>
      <c r="G47" s="33">
        <f>+H47</f>
        <v>12000</v>
      </c>
      <c r="H47" s="39">
        <v>12000</v>
      </c>
      <c r="I47" s="116"/>
      <c r="J47" s="39">
        <f>H47</f>
        <v>12000</v>
      </c>
      <c r="K47" s="30"/>
      <c r="L47" s="39">
        <v>5000</v>
      </c>
      <c r="M47" s="39">
        <v>7000</v>
      </c>
      <c r="N47" s="39"/>
      <c r="O47" s="40"/>
      <c r="P47" s="40"/>
      <c r="Q47" s="40"/>
    </row>
    <row r="48" spans="1:17" s="85" customFormat="1" ht="46.5">
      <c r="A48" s="30">
        <v>36</v>
      </c>
      <c r="B48" s="56" t="s">
        <v>424</v>
      </c>
      <c r="C48" s="30" t="s">
        <v>194</v>
      </c>
      <c r="D48" s="30" t="s">
        <v>195</v>
      </c>
      <c r="E48" s="33" t="s">
        <v>196</v>
      </c>
      <c r="F48" s="33" t="s">
        <v>132</v>
      </c>
      <c r="G48" s="33">
        <f>+H48</f>
        <v>30000</v>
      </c>
      <c r="H48" s="39">
        <v>30000</v>
      </c>
      <c r="I48" s="116"/>
      <c r="J48" s="39">
        <f>H48</f>
        <v>30000</v>
      </c>
      <c r="K48" s="30"/>
      <c r="L48" s="40"/>
      <c r="M48" s="39">
        <v>7000</v>
      </c>
      <c r="N48" s="39">
        <v>20000</v>
      </c>
      <c r="O48" s="39">
        <f>H48*10%</f>
        <v>3000</v>
      </c>
      <c r="P48" s="40"/>
      <c r="Q48" s="40"/>
    </row>
    <row r="49" spans="1:17" s="85" customFormat="1" ht="46.5">
      <c r="A49" s="30">
        <v>37</v>
      </c>
      <c r="B49" s="56" t="s">
        <v>425</v>
      </c>
      <c r="C49" s="30" t="s">
        <v>194</v>
      </c>
      <c r="D49" s="30" t="s">
        <v>197</v>
      </c>
      <c r="E49" s="33" t="s">
        <v>370</v>
      </c>
      <c r="F49" s="33" t="s">
        <v>116</v>
      </c>
      <c r="G49" s="33">
        <f>+H49</f>
        <v>70000</v>
      </c>
      <c r="H49" s="39">
        <f>J49+K49</f>
        <v>70000</v>
      </c>
      <c r="I49" s="116"/>
      <c r="J49" s="39">
        <v>65000</v>
      </c>
      <c r="K49" s="30">
        <v>5000</v>
      </c>
      <c r="L49" s="40"/>
      <c r="M49" s="40"/>
      <c r="N49" s="39">
        <v>10000</v>
      </c>
      <c r="O49" s="39">
        <v>30000</v>
      </c>
      <c r="P49" s="39">
        <v>25000</v>
      </c>
      <c r="Q49" s="40"/>
    </row>
    <row r="50" spans="1:17" s="85" customFormat="1" ht="62">
      <c r="A50" s="30">
        <v>38</v>
      </c>
      <c r="B50" s="48" t="s">
        <v>198</v>
      </c>
      <c r="C50" s="30" t="s">
        <v>199</v>
      </c>
      <c r="D50" s="30" t="s">
        <v>200</v>
      </c>
      <c r="E50" s="33" t="s">
        <v>201</v>
      </c>
      <c r="F50" s="33" t="s">
        <v>120</v>
      </c>
      <c r="G50" s="39">
        <f t="shared" si="2"/>
        <v>25000</v>
      </c>
      <c r="H50" s="39">
        <f t="shared" si="3"/>
        <v>25000</v>
      </c>
      <c r="I50" s="108"/>
      <c r="J50" s="39">
        <v>15000</v>
      </c>
      <c r="K50" s="39">
        <v>10000</v>
      </c>
      <c r="L50" s="39">
        <v>5000</v>
      </c>
      <c r="M50" s="39">
        <v>10000</v>
      </c>
      <c r="N50" s="65"/>
      <c r="O50" s="65"/>
      <c r="P50" s="65"/>
      <c r="Q50" s="40"/>
    </row>
    <row r="51" spans="1:17" s="85" customFormat="1" ht="62">
      <c r="A51" s="30">
        <v>39</v>
      </c>
      <c r="B51" s="48" t="s">
        <v>202</v>
      </c>
      <c r="C51" s="30" t="s">
        <v>199</v>
      </c>
      <c r="D51" s="30" t="s">
        <v>203</v>
      </c>
      <c r="E51" s="33" t="s">
        <v>204</v>
      </c>
      <c r="F51" s="33" t="s">
        <v>132</v>
      </c>
      <c r="G51" s="39">
        <f t="shared" si="2"/>
        <v>135000</v>
      </c>
      <c r="H51" s="39">
        <f t="shared" si="3"/>
        <v>135000</v>
      </c>
      <c r="I51" s="116"/>
      <c r="J51" s="39">
        <v>130000</v>
      </c>
      <c r="K51" s="39">
        <v>5000</v>
      </c>
      <c r="L51" s="39"/>
      <c r="M51" s="39">
        <v>40000</v>
      </c>
      <c r="N51" s="39">
        <v>45000</v>
      </c>
      <c r="O51" s="39">
        <v>45000</v>
      </c>
      <c r="P51" s="39"/>
      <c r="Q51" s="40"/>
    </row>
    <row r="52" spans="1:17" s="85" customFormat="1" ht="62">
      <c r="A52" s="30">
        <v>40</v>
      </c>
      <c r="B52" s="48" t="s">
        <v>426</v>
      </c>
      <c r="C52" s="30" t="s">
        <v>199</v>
      </c>
      <c r="D52" s="30" t="s">
        <v>203</v>
      </c>
      <c r="E52" s="33" t="s">
        <v>201</v>
      </c>
      <c r="F52" s="33" t="s">
        <v>119</v>
      </c>
      <c r="G52" s="39">
        <f t="shared" si="2"/>
        <v>26000</v>
      </c>
      <c r="H52" s="39">
        <f t="shared" si="3"/>
        <v>26000</v>
      </c>
      <c r="I52" s="108"/>
      <c r="J52" s="39">
        <v>25000</v>
      </c>
      <c r="K52" s="39">
        <v>1000</v>
      </c>
      <c r="L52" s="39"/>
      <c r="M52" s="65"/>
      <c r="N52" s="39">
        <v>10000</v>
      </c>
      <c r="O52" s="39">
        <v>15000</v>
      </c>
      <c r="P52" s="65"/>
      <c r="Q52" s="40"/>
    </row>
    <row r="53" spans="1:17" s="85" customFormat="1" ht="46.5">
      <c r="A53" s="30">
        <v>41</v>
      </c>
      <c r="B53" s="56" t="s">
        <v>427</v>
      </c>
      <c r="C53" s="30" t="s">
        <v>205</v>
      </c>
      <c r="D53" s="30" t="s">
        <v>306</v>
      </c>
      <c r="E53" s="30" t="s">
        <v>206</v>
      </c>
      <c r="F53" s="30" t="s">
        <v>116</v>
      </c>
      <c r="G53" s="39">
        <f t="shared" si="2"/>
        <v>48000</v>
      </c>
      <c r="H53" s="39">
        <f t="shared" si="3"/>
        <v>48000</v>
      </c>
      <c r="I53" s="126"/>
      <c r="J53" s="39">
        <v>45000</v>
      </c>
      <c r="K53" s="39">
        <v>3000</v>
      </c>
      <c r="L53" s="39"/>
      <c r="M53" s="40"/>
      <c r="N53" s="18">
        <v>10000</v>
      </c>
      <c r="O53" s="18">
        <v>25000</v>
      </c>
      <c r="P53" s="18">
        <v>10000</v>
      </c>
      <c r="Q53" s="40"/>
    </row>
    <row r="54" spans="1:17" s="85" customFormat="1" ht="46.5">
      <c r="A54" s="30">
        <v>42</v>
      </c>
      <c r="B54" s="56" t="s">
        <v>428</v>
      </c>
      <c r="C54" s="30" t="s">
        <v>205</v>
      </c>
      <c r="D54" s="30" t="s">
        <v>305</v>
      </c>
      <c r="E54" s="30" t="s">
        <v>207</v>
      </c>
      <c r="F54" s="30" t="s">
        <v>120</v>
      </c>
      <c r="G54" s="39">
        <f t="shared" si="2"/>
        <v>20000</v>
      </c>
      <c r="H54" s="39">
        <f t="shared" si="3"/>
        <v>20000</v>
      </c>
      <c r="I54" s="126"/>
      <c r="J54" s="39">
        <v>18000</v>
      </c>
      <c r="K54" s="39">
        <v>2000</v>
      </c>
      <c r="L54" s="39">
        <v>10000</v>
      </c>
      <c r="M54" s="18">
        <v>8000</v>
      </c>
      <c r="N54" s="18"/>
      <c r="O54" s="18"/>
      <c r="P54" s="18"/>
      <c r="Q54" s="40"/>
    </row>
    <row r="55" spans="1:17" s="85" customFormat="1" ht="31">
      <c r="A55" s="30">
        <v>43</v>
      </c>
      <c r="B55" s="56" t="s">
        <v>208</v>
      </c>
      <c r="C55" s="30" t="s">
        <v>205</v>
      </c>
      <c r="D55" s="30" t="s">
        <v>304</v>
      </c>
      <c r="E55" s="30" t="s">
        <v>209</v>
      </c>
      <c r="F55" s="30" t="s">
        <v>153</v>
      </c>
      <c r="G55" s="39">
        <f t="shared" si="2"/>
        <v>11000</v>
      </c>
      <c r="H55" s="39">
        <f t="shared" si="3"/>
        <v>11000</v>
      </c>
      <c r="I55" s="126"/>
      <c r="J55" s="39">
        <v>10000</v>
      </c>
      <c r="K55" s="39">
        <v>1000</v>
      </c>
      <c r="L55" s="39"/>
      <c r="M55" s="18">
        <v>3000</v>
      </c>
      <c r="N55" s="18">
        <v>7000</v>
      </c>
      <c r="O55" s="18"/>
      <c r="P55" s="18"/>
      <c r="Q55" s="40"/>
    </row>
    <row r="56" spans="1:17" s="85" customFormat="1" ht="46.5">
      <c r="A56" s="30">
        <v>44</v>
      </c>
      <c r="B56" s="56" t="s">
        <v>210</v>
      </c>
      <c r="C56" s="30" t="s">
        <v>205</v>
      </c>
      <c r="D56" s="30" t="s">
        <v>303</v>
      </c>
      <c r="E56" s="30" t="s">
        <v>211</v>
      </c>
      <c r="F56" s="30" t="s">
        <v>113</v>
      </c>
      <c r="G56" s="39">
        <f t="shared" si="2"/>
        <v>9000</v>
      </c>
      <c r="H56" s="39">
        <f t="shared" si="3"/>
        <v>9000</v>
      </c>
      <c r="I56" s="126"/>
      <c r="J56" s="39">
        <v>8000</v>
      </c>
      <c r="K56" s="39">
        <v>1000</v>
      </c>
      <c r="L56" s="39">
        <v>2000</v>
      </c>
      <c r="M56" s="18">
        <v>6000</v>
      </c>
      <c r="N56" s="18"/>
      <c r="O56" s="18"/>
      <c r="P56" s="18"/>
      <c r="Q56" s="40"/>
    </row>
    <row r="57" spans="1:17" s="85" customFormat="1" ht="88.5" customHeight="1">
      <c r="A57" s="30">
        <v>45</v>
      </c>
      <c r="B57" s="48" t="s">
        <v>476</v>
      </c>
      <c r="C57" s="30" t="s">
        <v>212</v>
      </c>
      <c r="D57" s="30" t="s">
        <v>409</v>
      </c>
      <c r="E57" s="33" t="s">
        <v>404</v>
      </c>
      <c r="F57" s="33" t="s">
        <v>116</v>
      </c>
      <c r="G57" s="39">
        <f t="shared" si="2"/>
        <v>85000</v>
      </c>
      <c r="H57" s="30">
        <f t="shared" si="3"/>
        <v>85000</v>
      </c>
      <c r="I57" s="120"/>
      <c r="J57" s="39">
        <v>80000</v>
      </c>
      <c r="K57" s="39">
        <v>5000</v>
      </c>
      <c r="L57" s="40"/>
      <c r="M57" s="39"/>
      <c r="N57" s="120">
        <v>10000</v>
      </c>
      <c r="O57" s="39">
        <v>50000</v>
      </c>
      <c r="P57" s="39">
        <v>20000</v>
      </c>
      <c r="Q57" s="40"/>
    </row>
    <row r="58" spans="1:17" s="67" customFormat="1" ht="30.75" customHeight="1">
      <c r="A58" s="110" t="s">
        <v>67</v>
      </c>
      <c r="B58" s="66" t="s">
        <v>213</v>
      </c>
      <c r="C58" s="110"/>
      <c r="D58" s="110"/>
      <c r="E58" s="30"/>
      <c r="F58" s="110"/>
      <c r="G58" s="36">
        <f>SUM(G59:G60)</f>
        <v>129500</v>
      </c>
      <c r="H58" s="36">
        <f>SUM(H59:H60)</f>
        <v>129500</v>
      </c>
      <c r="I58" s="113">
        <f>SUM(I59:I60)</f>
        <v>0</v>
      </c>
      <c r="J58" s="36">
        <f>SUM(J59:J60)</f>
        <v>119500</v>
      </c>
      <c r="K58" s="36">
        <f t="shared" ref="K58:Q58" si="4">SUM(K59:K60)</f>
        <v>10000</v>
      </c>
      <c r="L58" s="36">
        <f t="shared" si="4"/>
        <v>8000</v>
      </c>
      <c r="M58" s="36">
        <f t="shared" si="4"/>
        <v>65000</v>
      </c>
      <c r="N58" s="36">
        <f t="shared" si="4"/>
        <v>36500</v>
      </c>
      <c r="O58" s="36">
        <f t="shared" si="4"/>
        <v>10000</v>
      </c>
      <c r="P58" s="36">
        <f t="shared" si="4"/>
        <v>0</v>
      </c>
      <c r="Q58" s="36">
        <f t="shared" si="4"/>
        <v>0</v>
      </c>
    </row>
    <row r="59" spans="1:17" s="87" customFormat="1" ht="88.5" customHeight="1">
      <c r="A59" s="30">
        <v>1</v>
      </c>
      <c r="B59" s="68" t="s">
        <v>214</v>
      </c>
      <c r="C59" s="30" t="str">
        <f>[1]Sheet1!$C$12</f>
        <v>UBND xã Vân Sơn</v>
      </c>
      <c r="D59" s="30" t="s">
        <v>339</v>
      </c>
      <c r="E59" s="33" t="s">
        <v>215</v>
      </c>
      <c r="F59" s="33" t="s">
        <v>113</v>
      </c>
      <c r="G59" s="39">
        <f>+H59</f>
        <v>63500</v>
      </c>
      <c r="H59" s="39">
        <f>I59+J59+K59</f>
        <v>63500</v>
      </c>
      <c r="I59" s="108"/>
      <c r="J59" s="62">
        <v>59500</v>
      </c>
      <c r="K59" s="62">
        <v>4000</v>
      </c>
      <c r="L59" s="62">
        <v>8000</v>
      </c>
      <c r="M59" s="62">
        <v>35000</v>
      </c>
      <c r="N59" s="62">
        <v>16500</v>
      </c>
      <c r="O59" s="62"/>
      <c r="P59" s="62"/>
      <c r="Q59" s="69"/>
    </row>
    <row r="60" spans="1:17" s="87" customFormat="1" ht="116.25" customHeight="1">
      <c r="A60" s="30">
        <v>2</v>
      </c>
      <c r="B60" s="63" t="s">
        <v>216</v>
      </c>
      <c r="C60" s="64" t="s">
        <v>217</v>
      </c>
      <c r="D60" s="30" t="s">
        <v>340</v>
      </c>
      <c r="E60" s="33" t="s">
        <v>218</v>
      </c>
      <c r="F60" s="33" t="s">
        <v>132</v>
      </c>
      <c r="G60" s="39">
        <f>+H60</f>
        <v>66000</v>
      </c>
      <c r="H60" s="39">
        <f>+I60+J60+K60</f>
        <v>66000</v>
      </c>
      <c r="I60" s="120"/>
      <c r="J60" s="39">
        <v>60000</v>
      </c>
      <c r="K60" s="39">
        <v>6000</v>
      </c>
      <c r="L60" s="39"/>
      <c r="M60" s="39">
        <v>30000</v>
      </c>
      <c r="N60" s="39">
        <v>20000</v>
      </c>
      <c r="O60" s="39">
        <v>10000</v>
      </c>
      <c r="P60" s="39"/>
      <c r="Q60" s="69"/>
    </row>
    <row r="61" spans="1:17" s="88" customFormat="1" ht="27.75" customHeight="1">
      <c r="A61" s="110" t="s">
        <v>70</v>
      </c>
      <c r="B61" s="37" t="s">
        <v>219</v>
      </c>
      <c r="C61" s="110"/>
      <c r="D61" s="110"/>
      <c r="E61" s="33"/>
      <c r="F61" s="109"/>
      <c r="G61" s="36">
        <f t="shared" ref="G61:I61" si="5">SUM(G62:G72)</f>
        <v>547500</v>
      </c>
      <c r="H61" s="36">
        <f t="shared" si="5"/>
        <v>547500</v>
      </c>
      <c r="I61" s="113">
        <f t="shared" si="5"/>
        <v>0</v>
      </c>
      <c r="J61" s="36">
        <f>SUM(J62:J72)</f>
        <v>517000</v>
      </c>
      <c r="K61" s="36">
        <f t="shared" ref="K61" si="6">SUM(K62:K72)</f>
        <v>30500</v>
      </c>
      <c r="L61" s="36">
        <f t="shared" ref="L61" si="7">SUM(L62:L72)</f>
        <v>14000</v>
      </c>
      <c r="M61" s="36">
        <f t="shared" ref="M61:N61" si="8">SUM(M62:M72)</f>
        <v>210000</v>
      </c>
      <c r="N61" s="36">
        <f t="shared" si="8"/>
        <v>203000</v>
      </c>
      <c r="O61" s="36">
        <f t="shared" ref="O61" si="9">SUM(O62:O72)</f>
        <v>70000</v>
      </c>
      <c r="P61" s="36">
        <f t="shared" ref="P61" si="10">SUM(P62:P72)</f>
        <v>20000</v>
      </c>
      <c r="Q61" s="36"/>
    </row>
    <row r="62" spans="1:17" s="88" customFormat="1" ht="174" customHeight="1">
      <c r="A62" s="30">
        <v>1</v>
      </c>
      <c r="B62" s="9" t="s">
        <v>220</v>
      </c>
      <c r="C62" s="30" t="s">
        <v>121</v>
      </c>
      <c r="D62" s="30" t="s">
        <v>122</v>
      </c>
      <c r="E62" s="33" t="s">
        <v>221</v>
      </c>
      <c r="F62" s="33" t="s">
        <v>113</v>
      </c>
      <c r="G62" s="39">
        <f>+H62</f>
        <v>70000</v>
      </c>
      <c r="H62" s="39">
        <f>I62+J62+K62</f>
        <v>70000</v>
      </c>
      <c r="I62" s="108">
        <v>0</v>
      </c>
      <c r="J62" s="39">
        <v>65000</v>
      </c>
      <c r="K62" s="39">
        <v>5000</v>
      </c>
      <c r="L62" s="39">
        <v>5000</v>
      </c>
      <c r="M62" s="39">
        <v>40000</v>
      </c>
      <c r="N62" s="39">
        <v>20000</v>
      </c>
      <c r="O62" s="39"/>
      <c r="P62" s="39"/>
      <c r="Q62" s="70"/>
    </row>
    <row r="63" spans="1:17" s="88" customFormat="1" ht="164.25" customHeight="1">
      <c r="A63" s="30">
        <v>2</v>
      </c>
      <c r="B63" s="56" t="s">
        <v>222</v>
      </c>
      <c r="C63" s="30" t="s">
        <v>117</v>
      </c>
      <c r="D63" s="30" t="s">
        <v>118</v>
      </c>
      <c r="E63" s="33" t="s">
        <v>223</v>
      </c>
      <c r="F63" s="33" t="s">
        <v>113</v>
      </c>
      <c r="G63" s="39">
        <f t="shared" ref="G63:G72" si="11">+H63</f>
        <v>70000</v>
      </c>
      <c r="H63" s="39">
        <f t="shared" ref="H63:H72" si="12">I63+J63+K63</f>
        <v>70000</v>
      </c>
      <c r="I63" s="108"/>
      <c r="J63" s="39">
        <v>65000</v>
      </c>
      <c r="K63" s="39">
        <v>5000</v>
      </c>
      <c r="L63" s="39">
        <v>5000</v>
      </c>
      <c r="M63" s="39">
        <v>40000</v>
      </c>
      <c r="N63" s="39">
        <v>20000</v>
      </c>
      <c r="O63" s="39"/>
      <c r="P63" s="39"/>
      <c r="Q63" s="70"/>
    </row>
    <row r="64" spans="1:17" s="88" customFormat="1" ht="31">
      <c r="A64" s="30">
        <v>3</v>
      </c>
      <c r="B64" s="48" t="s">
        <v>359</v>
      </c>
      <c r="C64" s="30" t="s">
        <v>151</v>
      </c>
      <c r="D64" s="30" t="s">
        <v>224</v>
      </c>
      <c r="E64" s="30" t="s">
        <v>225</v>
      </c>
      <c r="F64" s="54" t="s">
        <v>113</v>
      </c>
      <c r="G64" s="39">
        <f t="shared" si="11"/>
        <v>32000</v>
      </c>
      <c r="H64" s="39">
        <f t="shared" si="12"/>
        <v>32000</v>
      </c>
      <c r="I64" s="120"/>
      <c r="J64" s="55">
        <v>30000</v>
      </c>
      <c r="K64" s="55">
        <v>2000</v>
      </c>
      <c r="L64" s="39">
        <v>4000</v>
      </c>
      <c r="M64" s="39">
        <v>20000</v>
      </c>
      <c r="N64" s="39">
        <v>6000</v>
      </c>
      <c r="O64" s="39"/>
      <c r="P64" s="39"/>
      <c r="Q64" s="70"/>
    </row>
    <row r="65" spans="1:17" s="88" customFormat="1" ht="31">
      <c r="A65" s="30">
        <v>4</v>
      </c>
      <c r="B65" s="71" t="s">
        <v>360</v>
      </c>
      <c r="C65" s="30" t="s">
        <v>158</v>
      </c>
      <c r="D65" s="30" t="s">
        <v>226</v>
      </c>
      <c r="E65" s="33" t="s">
        <v>227</v>
      </c>
      <c r="F65" s="33" t="s">
        <v>132</v>
      </c>
      <c r="G65" s="39">
        <f t="shared" si="11"/>
        <v>32000</v>
      </c>
      <c r="H65" s="39">
        <f t="shared" si="12"/>
        <v>32000</v>
      </c>
      <c r="I65" s="127"/>
      <c r="J65" s="39">
        <v>30000</v>
      </c>
      <c r="K65" s="11">
        <v>2000</v>
      </c>
      <c r="L65" s="40"/>
      <c r="M65" s="11">
        <v>10000</v>
      </c>
      <c r="N65" s="11">
        <v>15000</v>
      </c>
      <c r="O65" s="39">
        <v>5000</v>
      </c>
      <c r="P65" s="70"/>
      <c r="Q65" s="70"/>
    </row>
    <row r="66" spans="1:17" s="88" customFormat="1" ht="77.5">
      <c r="A66" s="30">
        <v>5</v>
      </c>
      <c r="B66" s="48" t="s">
        <v>361</v>
      </c>
      <c r="C66" s="30" t="s">
        <v>165</v>
      </c>
      <c r="D66" s="30" t="s">
        <v>321</v>
      </c>
      <c r="E66" s="30" t="s">
        <v>228</v>
      </c>
      <c r="F66" s="30" t="s">
        <v>132</v>
      </c>
      <c r="G66" s="39">
        <f t="shared" si="11"/>
        <v>70000</v>
      </c>
      <c r="H66" s="39">
        <f t="shared" si="12"/>
        <v>70000</v>
      </c>
      <c r="I66" s="127"/>
      <c r="J66" s="39">
        <v>65000</v>
      </c>
      <c r="K66" s="11">
        <v>5000</v>
      </c>
      <c r="L66" s="70"/>
      <c r="M66" s="11">
        <v>30000</v>
      </c>
      <c r="N66" s="11">
        <v>25000</v>
      </c>
      <c r="O66" s="39">
        <v>10000</v>
      </c>
      <c r="P66" s="11"/>
      <c r="Q66" s="70"/>
    </row>
    <row r="67" spans="1:17" s="88" customFormat="1" ht="55.5" customHeight="1">
      <c r="A67" s="30">
        <v>6</v>
      </c>
      <c r="B67" s="58" t="s">
        <v>229</v>
      </c>
      <c r="C67" s="33" t="s">
        <v>170</v>
      </c>
      <c r="D67" s="30" t="s">
        <v>330</v>
      </c>
      <c r="E67" s="33" t="s">
        <v>230</v>
      </c>
      <c r="F67" s="33" t="s">
        <v>153</v>
      </c>
      <c r="G67" s="39">
        <f t="shared" si="11"/>
        <v>20500</v>
      </c>
      <c r="H67" s="39">
        <f t="shared" si="12"/>
        <v>20500</v>
      </c>
      <c r="I67" s="108"/>
      <c r="J67" s="30">
        <v>20000</v>
      </c>
      <c r="K67" s="39">
        <v>500</v>
      </c>
      <c r="L67" s="39"/>
      <c r="M67" s="39">
        <v>10000</v>
      </c>
      <c r="N67" s="39">
        <v>10000</v>
      </c>
      <c r="O67" s="39"/>
      <c r="P67" s="70"/>
      <c r="Q67" s="70"/>
    </row>
    <row r="68" spans="1:17" s="88" customFormat="1" ht="77.5">
      <c r="A68" s="30">
        <v>7</v>
      </c>
      <c r="B68" s="61" t="s">
        <v>388</v>
      </c>
      <c r="C68" s="30" t="s">
        <v>188</v>
      </c>
      <c r="D68" s="30" t="s">
        <v>329</v>
      </c>
      <c r="E68" s="62" t="s">
        <v>389</v>
      </c>
      <c r="F68" s="33" t="s">
        <v>132</v>
      </c>
      <c r="G68" s="39">
        <f t="shared" si="11"/>
        <v>46500</v>
      </c>
      <c r="H68" s="39">
        <f t="shared" si="12"/>
        <v>46500</v>
      </c>
      <c r="I68" s="108"/>
      <c r="J68" s="39">
        <v>45000</v>
      </c>
      <c r="K68" s="39">
        <v>1500</v>
      </c>
      <c r="L68" s="39"/>
      <c r="M68" s="39">
        <v>15000</v>
      </c>
      <c r="N68" s="39">
        <v>15000</v>
      </c>
      <c r="O68" s="39">
        <v>15000</v>
      </c>
      <c r="P68" s="39"/>
      <c r="Q68" s="70"/>
    </row>
    <row r="69" spans="1:17" s="88" customFormat="1" ht="139.5">
      <c r="A69" s="30">
        <v>8</v>
      </c>
      <c r="B69" s="48" t="s">
        <v>362</v>
      </c>
      <c r="C69" s="30" t="s">
        <v>193</v>
      </c>
      <c r="D69" s="30" t="s">
        <v>326</v>
      </c>
      <c r="E69" s="30" t="s">
        <v>328</v>
      </c>
      <c r="F69" s="54" t="s">
        <v>116</v>
      </c>
      <c r="G69" s="39">
        <f t="shared" si="11"/>
        <v>54000</v>
      </c>
      <c r="H69" s="39">
        <f t="shared" si="12"/>
        <v>54000</v>
      </c>
      <c r="I69" s="126"/>
      <c r="J69" s="17">
        <v>50000</v>
      </c>
      <c r="K69" s="55">
        <v>4000</v>
      </c>
      <c r="L69" s="18"/>
      <c r="M69" s="55"/>
      <c r="N69" s="16">
        <v>20000</v>
      </c>
      <c r="O69" s="16">
        <v>10000</v>
      </c>
      <c r="P69" s="16">
        <v>20000</v>
      </c>
      <c r="Q69" s="70"/>
    </row>
    <row r="70" spans="1:17" s="88" customFormat="1" ht="66" customHeight="1">
      <c r="A70" s="30">
        <v>9</v>
      </c>
      <c r="B70" s="71" t="s">
        <v>363</v>
      </c>
      <c r="C70" s="30" t="s">
        <v>194</v>
      </c>
      <c r="D70" s="30" t="s">
        <v>364</v>
      </c>
      <c r="E70" s="33" t="s">
        <v>231</v>
      </c>
      <c r="F70" s="33" t="s">
        <v>132</v>
      </c>
      <c r="G70" s="39">
        <f>+H70</f>
        <v>50000</v>
      </c>
      <c r="H70" s="39">
        <f>+J70</f>
        <v>50000</v>
      </c>
      <c r="I70" s="116"/>
      <c r="J70" s="39">
        <v>50000</v>
      </c>
      <c r="K70" s="30"/>
      <c r="L70" s="40"/>
      <c r="M70" s="39">
        <v>20000</v>
      </c>
      <c r="N70" s="39">
        <v>20000</v>
      </c>
      <c r="O70" s="39">
        <v>10000</v>
      </c>
      <c r="P70" s="70"/>
      <c r="Q70" s="70"/>
    </row>
    <row r="71" spans="1:17" s="88" customFormat="1" ht="79.5" customHeight="1">
      <c r="A71" s="30">
        <v>10</v>
      </c>
      <c r="B71" s="63" t="s">
        <v>232</v>
      </c>
      <c r="C71" s="64" t="s">
        <v>212</v>
      </c>
      <c r="D71" s="30" t="s">
        <v>331</v>
      </c>
      <c r="E71" s="33" t="s">
        <v>233</v>
      </c>
      <c r="F71" s="33" t="s">
        <v>132</v>
      </c>
      <c r="G71" s="39">
        <f t="shared" si="11"/>
        <v>59000</v>
      </c>
      <c r="H71" s="39">
        <f t="shared" si="12"/>
        <v>59000</v>
      </c>
      <c r="I71" s="108"/>
      <c r="J71" s="39">
        <v>55000</v>
      </c>
      <c r="K71" s="62">
        <v>4000</v>
      </c>
      <c r="L71" s="61"/>
      <c r="M71" s="39">
        <v>15000</v>
      </c>
      <c r="N71" s="61">
        <v>20000</v>
      </c>
      <c r="O71" s="61">
        <v>20000</v>
      </c>
      <c r="P71" s="70"/>
      <c r="Q71" s="70"/>
    </row>
    <row r="72" spans="1:17" s="88" customFormat="1" ht="79.5" customHeight="1">
      <c r="A72" s="30">
        <v>11</v>
      </c>
      <c r="B72" s="63" t="s">
        <v>390</v>
      </c>
      <c r="C72" s="64" t="s">
        <v>175</v>
      </c>
      <c r="D72" s="30" t="s">
        <v>391</v>
      </c>
      <c r="E72" s="33" t="s">
        <v>401</v>
      </c>
      <c r="F72" s="33" t="s">
        <v>153</v>
      </c>
      <c r="G72" s="39">
        <f t="shared" si="11"/>
        <v>43500</v>
      </c>
      <c r="H72" s="39">
        <f t="shared" si="12"/>
        <v>43500</v>
      </c>
      <c r="I72" s="108"/>
      <c r="J72" s="39">
        <v>42000</v>
      </c>
      <c r="K72" s="62">
        <v>1500</v>
      </c>
      <c r="L72" s="61"/>
      <c r="M72" s="39">
        <v>10000</v>
      </c>
      <c r="N72" s="39">
        <v>32000</v>
      </c>
      <c r="O72" s="61"/>
      <c r="P72" s="61"/>
      <c r="Q72" s="70"/>
    </row>
    <row r="73" spans="1:17" s="83" customFormat="1" ht="26.25" customHeight="1">
      <c r="A73" s="110" t="s">
        <v>72</v>
      </c>
      <c r="B73" s="110" t="s">
        <v>234</v>
      </c>
      <c r="C73" s="110"/>
      <c r="D73" s="110"/>
      <c r="E73" s="33"/>
      <c r="F73" s="109"/>
      <c r="G73" s="36">
        <f t="shared" ref="G73:P73" si="13">SUM(G74:G109)</f>
        <v>1676000</v>
      </c>
      <c r="H73" s="36">
        <f t="shared" si="13"/>
        <v>1676000</v>
      </c>
      <c r="I73" s="113">
        <f t="shared" si="13"/>
        <v>25000</v>
      </c>
      <c r="J73" s="36">
        <f t="shared" si="13"/>
        <v>1538500</v>
      </c>
      <c r="K73" s="36">
        <f t="shared" si="13"/>
        <v>112500</v>
      </c>
      <c r="L73" s="36">
        <f t="shared" si="13"/>
        <v>72000</v>
      </c>
      <c r="M73" s="36">
        <f t="shared" si="13"/>
        <v>440800</v>
      </c>
      <c r="N73" s="36">
        <f t="shared" si="13"/>
        <v>525000</v>
      </c>
      <c r="O73" s="36">
        <f t="shared" si="13"/>
        <v>350000</v>
      </c>
      <c r="P73" s="36">
        <f t="shared" si="13"/>
        <v>150700</v>
      </c>
      <c r="Q73" s="36"/>
    </row>
    <row r="74" spans="1:17" s="85" customFormat="1" ht="55.5" customHeight="1">
      <c r="A74" s="30">
        <v>1</v>
      </c>
      <c r="B74" s="38" t="s">
        <v>235</v>
      </c>
      <c r="C74" s="8" t="s">
        <v>110</v>
      </c>
      <c r="D74" s="30" t="s">
        <v>236</v>
      </c>
      <c r="E74" s="33" t="s">
        <v>237</v>
      </c>
      <c r="F74" s="33" t="s">
        <v>113</v>
      </c>
      <c r="G74" s="39">
        <f>+H74</f>
        <v>80000</v>
      </c>
      <c r="H74" s="39">
        <f>I74+J74+K74</f>
        <v>80000</v>
      </c>
      <c r="I74" s="120">
        <v>5000</v>
      </c>
      <c r="J74" s="39">
        <v>70000</v>
      </c>
      <c r="K74" s="39">
        <v>5000</v>
      </c>
      <c r="L74" s="39">
        <v>10000</v>
      </c>
      <c r="M74" s="39">
        <v>40000</v>
      </c>
      <c r="N74" s="39">
        <v>20000</v>
      </c>
      <c r="O74" s="39"/>
      <c r="P74" s="39"/>
      <c r="Q74" s="40"/>
    </row>
    <row r="75" spans="1:17" s="85" customFormat="1" ht="88.9" customHeight="1">
      <c r="A75" s="30">
        <v>2</v>
      </c>
      <c r="B75" s="38" t="s">
        <v>238</v>
      </c>
      <c r="C75" s="8" t="s">
        <v>110</v>
      </c>
      <c r="D75" s="30" t="s">
        <v>239</v>
      </c>
      <c r="E75" s="33" t="s">
        <v>240</v>
      </c>
      <c r="F75" s="33" t="s">
        <v>132</v>
      </c>
      <c r="G75" s="39">
        <f t="shared" ref="G75:G109" si="14">+H75</f>
        <v>80000</v>
      </c>
      <c r="H75" s="39">
        <f>I75+J75+K75</f>
        <v>80000</v>
      </c>
      <c r="I75" s="120">
        <v>5000</v>
      </c>
      <c r="J75" s="39">
        <v>70000</v>
      </c>
      <c r="K75" s="39">
        <v>5000</v>
      </c>
      <c r="L75" s="39"/>
      <c r="M75" s="39">
        <v>30000</v>
      </c>
      <c r="N75" s="39">
        <v>30000</v>
      </c>
      <c r="O75" s="39">
        <v>10000</v>
      </c>
      <c r="P75" s="39"/>
      <c r="Q75" s="40"/>
    </row>
    <row r="76" spans="1:17" s="85" customFormat="1" ht="84" customHeight="1">
      <c r="A76" s="30">
        <v>3</v>
      </c>
      <c r="B76" s="48" t="s">
        <v>241</v>
      </c>
      <c r="C76" s="8" t="s">
        <v>110</v>
      </c>
      <c r="D76" s="30" t="s">
        <v>242</v>
      </c>
      <c r="E76" s="33" t="s">
        <v>243</v>
      </c>
      <c r="F76" s="33" t="s">
        <v>116</v>
      </c>
      <c r="G76" s="39">
        <f t="shared" si="14"/>
        <v>52000</v>
      </c>
      <c r="H76" s="39">
        <f>I76+J76+K76</f>
        <v>52000</v>
      </c>
      <c r="I76" s="120">
        <v>5000</v>
      </c>
      <c r="J76" s="39">
        <v>45000</v>
      </c>
      <c r="K76" s="39">
        <v>2000</v>
      </c>
      <c r="L76" s="40"/>
      <c r="M76" s="40"/>
      <c r="N76" s="39">
        <v>20000</v>
      </c>
      <c r="O76" s="39">
        <v>25000</v>
      </c>
      <c r="P76" s="39"/>
      <c r="Q76" s="40"/>
    </row>
    <row r="77" spans="1:17" s="85" customFormat="1" ht="124">
      <c r="A77" s="30">
        <v>4</v>
      </c>
      <c r="B77" s="19" t="s">
        <v>244</v>
      </c>
      <c r="C77" s="30" t="s">
        <v>117</v>
      </c>
      <c r="D77" s="20" t="s">
        <v>313</v>
      </c>
      <c r="E77" s="30" t="s">
        <v>245</v>
      </c>
      <c r="F77" s="33" t="s">
        <v>132</v>
      </c>
      <c r="G77" s="39">
        <f t="shared" si="14"/>
        <v>82000</v>
      </c>
      <c r="H77" s="39">
        <f>I77+J77+K77</f>
        <v>82000</v>
      </c>
      <c r="I77" s="113"/>
      <c r="J77" s="39">
        <v>75000</v>
      </c>
      <c r="K77" s="39">
        <v>7000</v>
      </c>
      <c r="L77" s="39"/>
      <c r="M77" s="39">
        <v>10000</v>
      </c>
      <c r="N77" s="39">
        <v>40000</v>
      </c>
      <c r="O77" s="39">
        <v>25000</v>
      </c>
      <c r="P77" s="39"/>
      <c r="Q77" s="30"/>
    </row>
    <row r="78" spans="1:17" s="85" customFormat="1" ht="62">
      <c r="A78" s="30">
        <v>5</v>
      </c>
      <c r="B78" s="19" t="s">
        <v>475</v>
      </c>
      <c r="C78" s="30" t="s">
        <v>117</v>
      </c>
      <c r="D78" s="20" t="s">
        <v>474</v>
      </c>
      <c r="E78" s="30" t="s">
        <v>473</v>
      </c>
      <c r="F78" s="33" t="s">
        <v>120</v>
      </c>
      <c r="G78" s="39">
        <v>15000</v>
      </c>
      <c r="H78" s="39">
        <v>15000</v>
      </c>
      <c r="I78" s="113"/>
      <c r="J78" s="39">
        <v>15000</v>
      </c>
      <c r="K78" s="39"/>
      <c r="L78" s="39">
        <v>2000</v>
      </c>
      <c r="M78" s="39">
        <v>13000</v>
      </c>
      <c r="N78" s="39"/>
      <c r="O78" s="39"/>
      <c r="P78" s="39"/>
      <c r="Q78" s="30"/>
    </row>
    <row r="79" spans="1:17" s="85" customFormat="1" ht="77.5">
      <c r="A79" s="30">
        <v>6</v>
      </c>
      <c r="B79" s="9" t="s">
        <v>246</v>
      </c>
      <c r="C79" s="30" t="s">
        <v>121</v>
      </c>
      <c r="D79" s="30" t="s">
        <v>247</v>
      </c>
      <c r="E79" s="33" t="s">
        <v>465</v>
      </c>
      <c r="F79" s="33" t="s">
        <v>113</v>
      </c>
      <c r="G79" s="39">
        <f t="shared" si="14"/>
        <v>60000</v>
      </c>
      <c r="H79" s="39">
        <v>60000</v>
      </c>
      <c r="I79" s="113"/>
      <c r="J79" s="39">
        <v>56000</v>
      </c>
      <c r="K79" s="39">
        <v>4000</v>
      </c>
      <c r="L79" s="39">
        <v>15000</v>
      </c>
      <c r="M79" s="39">
        <v>30000</v>
      </c>
      <c r="N79" s="39">
        <v>11000</v>
      </c>
      <c r="O79" s="39"/>
      <c r="P79" s="39"/>
      <c r="Q79" s="30"/>
    </row>
    <row r="80" spans="1:17" s="85" customFormat="1" ht="31">
      <c r="A80" s="30">
        <v>7</v>
      </c>
      <c r="B80" s="9" t="s">
        <v>248</v>
      </c>
      <c r="C80" s="30" t="s">
        <v>121</v>
      </c>
      <c r="D80" s="8" t="s">
        <v>249</v>
      </c>
      <c r="E80" s="33" t="s">
        <v>466</v>
      </c>
      <c r="F80" s="33" t="s">
        <v>132</v>
      </c>
      <c r="G80" s="39">
        <f t="shared" si="14"/>
        <v>62000</v>
      </c>
      <c r="H80" s="39">
        <f>J80+K80</f>
        <v>62000</v>
      </c>
      <c r="I80" s="120"/>
      <c r="J80" s="39">
        <v>58500</v>
      </c>
      <c r="K80" s="39">
        <v>3500</v>
      </c>
      <c r="L80" s="30"/>
      <c r="M80" s="39"/>
      <c r="N80" s="39">
        <v>15000</v>
      </c>
      <c r="O80" s="39">
        <v>20000</v>
      </c>
      <c r="P80" s="39">
        <v>23500</v>
      </c>
      <c r="Q80" s="30"/>
    </row>
    <row r="81" spans="1:17" s="85" customFormat="1" ht="31">
      <c r="A81" s="30">
        <v>8</v>
      </c>
      <c r="B81" s="48" t="s">
        <v>379</v>
      </c>
      <c r="C81" s="9" t="s">
        <v>144</v>
      </c>
      <c r="D81" s="49" t="s">
        <v>140</v>
      </c>
      <c r="E81" s="9" t="s">
        <v>380</v>
      </c>
      <c r="F81" s="49" t="s">
        <v>250</v>
      </c>
      <c r="G81" s="39">
        <f t="shared" si="14"/>
        <v>32000</v>
      </c>
      <c r="H81" s="59">
        <f>+J81+K81</f>
        <v>32000</v>
      </c>
      <c r="I81" s="128"/>
      <c r="J81" s="51">
        <v>30000</v>
      </c>
      <c r="K81" s="51">
        <v>2000</v>
      </c>
      <c r="L81" s="51">
        <v>10000</v>
      </c>
      <c r="M81" s="51">
        <v>10000</v>
      </c>
      <c r="N81" s="51">
        <f>J81-L81-M81</f>
        <v>10000</v>
      </c>
      <c r="O81" s="51"/>
      <c r="P81" s="51"/>
      <c r="Q81" s="30"/>
    </row>
    <row r="82" spans="1:17" s="106" customFormat="1" ht="28">
      <c r="A82" s="30">
        <v>9</v>
      </c>
      <c r="B82" s="103" t="s">
        <v>469</v>
      </c>
      <c r="C82" s="103" t="s">
        <v>144</v>
      </c>
      <c r="D82" s="104" t="s">
        <v>140</v>
      </c>
      <c r="E82" s="105" t="s">
        <v>468</v>
      </c>
      <c r="F82" s="49" t="s">
        <v>148</v>
      </c>
      <c r="G82" s="39">
        <f t="shared" si="14"/>
        <v>52000</v>
      </c>
      <c r="H82" s="59">
        <f>+J82+K82</f>
        <v>52000</v>
      </c>
      <c r="I82" s="128"/>
      <c r="J82" s="51">
        <v>50000</v>
      </c>
      <c r="K82" s="51">
        <v>2000</v>
      </c>
      <c r="L82" s="40"/>
      <c r="M82" s="51"/>
      <c r="N82" s="51">
        <v>10000</v>
      </c>
      <c r="O82" s="51">
        <v>15000</v>
      </c>
      <c r="P82" s="51">
        <f>J82-N82-O82</f>
        <v>25000</v>
      </c>
      <c r="Q82" s="30"/>
    </row>
    <row r="83" spans="1:17" s="85" customFormat="1" ht="40.5" customHeight="1">
      <c r="A83" s="30">
        <v>10</v>
      </c>
      <c r="B83" s="129" t="s">
        <v>470</v>
      </c>
      <c r="C83" s="129" t="s">
        <v>144</v>
      </c>
      <c r="D83" s="130" t="s">
        <v>140</v>
      </c>
      <c r="E83" s="129" t="s">
        <v>471</v>
      </c>
      <c r="F83" s="130" t="s">
        <v>251</v>
      </c>
      <c r="G83" s="39">
        <f t="shared" si="14"/>
        <v>16000</v>
      </c>
      <c r="H83" s="39">
        <f t="shared" ref="H83:H109" si="15">I83+J83+K83</f>
        <v>16000</v>
      </c>
      <c r="I83" s="117"/>
      <c r="J83" s="50">
        <v>15000</v>
      </c>
      <c r="K83" s="52">
        <v>1000</v>
      </c>
      <c r="L83" s="52"/>
      <c r="M83" s="52"/>
      <c r="N83" s="52"/>
      <c r="O83" s="52">
        <v>8000</v>
      </c>
      <c r="P83" s="52">
        <v>7000</v>
      </c>
      <c r="Q83" s="30"/>
    </row>
    <row r="84" spans="1:17" s="85" customFormat="1" ht="40.5" customHeight="1">
      <c r="A84" s="30">
        <v>11</v>
      </c>
      <c r="B84" s="40" t="s">
        <v>252</v>
      </c>
      <c r="C84" s="30" t="s">
        <v>149</v>
      </c>
      <c r="D84" s="30" t="s">
        <v>253</v>
      </c>
      <c r="E84" s="72" t="s">
        <v>254</v>
      </c>
      <c r="F84" s="33" t="s">
        <v>113</v>
      </c>
      <c r="G84" s="39">
        <f t="shared" si="14"/>
        <v>38500</v>
      </c>
      <c r="H84" s="39">
        <f t="shared" si="15"/>
        <v>38500</v>
      </c>
      <c r="I84" s="118"/>
      <c r="J84" s="10">
        <v>35000</v>
      </c>
      <c r="K84" s="11">
        <v>3500</v>
      </c>
      <c r="L84" s="11">
        <v>5000</v>
      </c>
      <c r="M84" s="11">
        <v>20000</v>
      </c>
      <c r="N84" s="11">
        <v>10000</v>
      </c>
      <c r="O84" s="11"/>
      <c r="P84" s="11"/>
      <c r="Q84" s="30"/>
    </row>
    <row r="85" spans="1:17" s="85" customFormat="1" ht="40.5" customHeight="1">
      <c r="A85" s="30">
        <v>12</v>
      </c>
      <c r="B85" s="56" t="s">
        <v>255</v>
      </c>
      <c r="C85" s="30" t="s">
        <v>149</v>
      </c>
      <c r="D85" s="30" t="s">
        <v>253</v>
      </c>
      <c r="E85" s="72" t="s">
        <v>467</v>
      </c>
      <c r="F85" s="33" t="s">
        <v>132</v>
      </c>
      <c r="G85" s="39">
        <f t="shared" si="14"/>
        <v>103000</v>
      </c>
      <c r="H85" s="39">
        <f t="shared" si="15"/>
        <v>103000</v>
      </c>
      <c r="I85" s="118"/>
      <c r="J85" s="10">
        <v>98000</v>
      </c>
      <c r="K85" s="11">
        <v>5000</v>
      </c>
      <c r="L85" s="11"/>
      <c r="M85" s="11">
        <v>30000</v>
      </c>
      <c r="N85" s="11">
        <v>35000</v>
      </c>
      <c r="O85" s="11">
        <v>33000</v>
      </c>
      <c r="P85" s="11"/>
      <c r="Q85" s="40"/>
    </row>
    <row r="86" spans="1:17" s="85" customFormat="1" ht="50.25" customHeight="1">
      <c r="A86" s="30">
        <v>13</v>
      </c>
      <c r="B86" s="48" t="s">
        <v>256</v>
      </c>
      <c r="C86" s="30" t="s">
        <v>151</v>
      </c>
      <c r="D86" s="30" t="s">
        <v>332</v>
      </c>
      <c r="E86" s="30" t="s">
        <v>371</v>
      </c>
      <c r="F86" s="30" t="s">
        <v>113</v>
      </c>
      <c r="G86" s="39">
        <f t="shared" si="14"/>
        <v>64000</v>
      </c>
      <c r="H86" s="39">
        <f t="shared" si="15"/>
        <v>64000</v>
      </c>
      <c r="I86" s="120"/>
      <c r="J86" s="39">
        <v>60000</v>
      </c>
      <c r="K86" s="39">
        <v>4000</v>
      </c>
      <c r="L86" s="39">
        <v>5000</v>
      </c>
      <c r="M86" s="39">
        <v>35000</v>
      </c>
      <c r="N86" s="39">
        <v>20000</v>
      </c>
      <c r="O86" s="39"/>
      <c r="P86" s="39"/>
      <c r="Q86" s="30"/>
    </row>
    <row r="87" spans="1:17" s="85" customFormat="1" ht="62">
      <c r="A87" s="30">
        <v>14</v>
      </c>
      <c r="B87" s="48" t="s">
        <v>257</v>
      </c>
      <c r="C87" s="30" t="s">
        <v>151</v>
      </c>
      <c r="D87" s="30" t="s">
        <v>333</v>
      </c>
      <c r="E87" s="30" t="s">
        <v>372</v>
      </c>
      <c r="F87" s="30" t="s">
        <v>116</v>
      </c>
      <c r="G87" s="39">
        <f t="shared" si="14"/>
        <v>36000</v>
      </c>
      <c r="H87" s="39">
        <f t="shared" si="15"/>
        <v>36000</v>
      </c>
      <c r="I87" s="120"/>
      <c r="J87" s="39">
        <v>35000</v>
      </c>
      <c r="K87" s="39">
        <v>1000</v>
      </c>
      <c r="L87" s="39"/>
      <c r="M87" s="40"/>
      <c r="N87" s="30">
        <v>10000</v>
      </c>
      <c r="O87" s="39">
        <v>15000</v>
      </c>
      <c r="P87" s="39">
        <v>10000</v>
      </c>
      <c r="Q87" s="30"/>
    </row>
    <row r="88" spans="1:17" s="85" customFormat="1" ht="139.5">
      <c r="A88" s="30">
        <v>15</v>
      </c>
      <c r="B88" s="48" t="s">
        <v>373</v>
      </c>
      <c r="C88" s="30" t="s">
        <v>156</v>
      </c>
      <c r="D88" s="30" t="s">
        <v>374</v>
      </c>
      <c r="E88" s="33" t="s">
        <v>375</v>
      </c>
      <c r="F88" s="33" t="s">
        <v>132</v>
      </c>
      <c r="G88" s="39">
        <f t="shared" si="14"/>
        <v>40000</v>
      </c>
      <c r="H88" s="39">
        <v>40000</v>
      </c>
      <c r="I88" s="120">
        <v>0</v>
      </c>
      <c r="J88" s="39">
        <v>39500</v>
      </c>
      <c r="K88" s="39">
        <v>500</v>
      </c>
      <c r="L88" s="39"/>
      <c r="M88" s="39">
        <v>5000</v>
      </c>
      <c r="N88" s="39">
        <v>15000</v>
      </c>
      <c r="O88" s="39">
        <v>19500</v>
      </c>
      <c r="P88" s="39">
        <v>0</v>
      </c>
      <c r="Q88" s="40"/>
    </row>
    <row r="89" spans="1:17" s="85" customFormat="1" ht="31">
      <c r="A89" s="30">
        <v>16</v>
      </c>
      <c r="B89" s="9" t="s">
        <v>376</v>
      </c>
      <c r="C89" s="8" t="s">
        <v>156</v>
      </c>
      <c r="D89" s="8" t="s">
        <v>377</v>
      </c>
      <c r="E89" s="56" t="s">
        <v>378</v>
      </c>
      <c r="F89" s="33" t="s">
        <v>113</v>
      </c>
      <c r="G89" s="39">
        <f t="shared" si="14"/>
        <v>60000</v>
      </c>
      <c r="H89" s="39">
        <v>60000</v>
      </c>
      <c r="I89" s="120">
        <v>0</v>
      </c>
      <c r="J89" s="39">
        <v>58000</v>
      </c>
      <c r="K89" s="39">
        <v>2000</v>
      </c>
      <c r="L89" s="39">
        <v>3000</v>
      </c>
      <c r="M89" s="39">
        <v>30000</v>
      </c>
      <c r="N89" s="39">
        <v>25000</v>
      </c>
      <c r="O89" s="39">
        <v>0</v>
      </c>
      <c r="P89" s="30">
        <v>0</v>
      </c>
      <c r="Q89" s="40"/>
    </row>
    <row r="90" spans="1:17" s="85" customFormat="1" ht="89.25" customHeight="1">
      <c r="A90" s="30">
        <v>17</v>
      </c>
      <c r="B90" s="9" t="s">
        <v>307</v>
      </c>
      <c r="C90" s="8" t="s">
        <v>158</v>
      </c>
      <c r="D90" s="8" t="s">
        <v>308</v>
      </c>
      <c r="E90" s="56" t="s">
        <v>309</v>
      </c>
      <c r="F90" s="33" t="s">
        <v>113</v>
      </c>
      <c r="G90" s="39">
        <f t="shared" si="14"/>
        <v>65000</v>
      </c>
      <c r="H90" s="39">
        <f>SUM(I90:K90)</f>
        <v>65000</v>
      </c>
      <c r="I90" s="120">
        <v>5000</v>
      </c>
      <c r="J90" s="39">
        <v>55000</v>
      </c>
      <c r="K90" s="39">
        <v>5000</v>
      </c>
      <c r="L90" s="39">
        <v>3000</v>
      </c>
      <c r="M90" s="39">
        <v>27000</v>
      </c>
      <c r="N90" s="39">
        <v>25000</v>
      </c>
      <c r="O90" s="111"/>
      <c r="P90" s="30"/>
      <c r="Q90" s="40"/>
    </row>
    <row r="91" spans="1:17" s="85" customFormat="1" ht="139.5">
      <c r="A91" s="30">
        <v>18</v>
      </c>
      <c r="B91" s="9" t="s">
        <v>258</v>
      </c>
      <c r="C91" s="8" t="s">
        <v>158</v>
      </c>
      <c r="D91" s="30" t="s">
        <v>259</v>
      </c>
      <c r="E91" s="30" t="s">
        <v>260</v>
      </c>
      <c r="F91" s="33" t="s">
        <v>137</v>
      </c>
      <c r="G91" s="39">
        <f t="shared" si="14"/>
        <v>16200</v>
      </c>
      <c r="H91" s="39">
        <f t="shared" si="15"/>
        <v>16200</v>
      </c>
      <c r="I91" s="120">
        <v>0</v>
      </c>
      <c r="J91" s="39">
        <v>15200</v>
      </c>
      <c r="K91" s="39">
        <v>1000</v>
      </c>
      <c r="L91" s="39"/>
      <c r="M91" s="39"/>
      <c r="N91" s="39"/>
      <c r="O91" s="39">
        <v>5000</v>
      </c>
      <c r="P91" s="30">
        <v>10200</v>
      </c>
      <c r="Q91" s="40"/>
    </row>
    <row r="92" spans="1:17" s="85" customFormat="1" ht="63.75" customHeight="1">
      <c r="A92" s="30">
        <v>19</v>
      </c>
      <c r="B92" s="48" t="s">
        <v>261</v>
      </c>
      <c r="C92" s="33" t="s">
        <v>170</v>
      </c>
      <c r="D92" s="30" t="s">
        <v>334</v>
      </c>
      <c r="E92" s="33" t="s">
        <v>262</v>
      </c>
      <c r="F92" s="33" t="s">
        <v>116</v>
      </c>
      <c r="G92" s="39">
        <f t="shared" si="14"/>
        <v>25000</v>
      </c>
      <c r="H92" s="39">
        <f t="shared" si="15"/>
        <v>25000</v>
      </c>
      <c r="I92" s="108"/>
      <c r="J92" s="39">
        <v>24000</v>
      </c>
      <c r="K92" s="39">
        <v>1000</v>
      </c>
      <c r="L92" s="39"/>
      <c r="M92" s="39"/>
      <c r="N92" s="39">
        <v>5000</v>
      </c>
      <c r="O92" s="39">
        <v>15000</v>
      </c>
      <c r="P92" s="39">
        <v>4000</v>
      </c>
      <c r="Q92" s="30"/>
    </row>
    <row r="93" spans="1:17" s="85" customFormat="1" ht="46.5">
      <c r="A93" s="30">
        <v>20</v>
      </c>
      <c r="B93" s="73" t="s">
        <v>263</v>
      </c>
      <c r="C93" s="33" t="s">
        <v>170</v>
      </c>
      <c r="D93" s="30" t="s">
        <v>335</v>
      </c>
      <c r="E93" s="33" t="s">
        <v>264</v>
      </c>
      <c r="F93" s="33" t="s">
        <v>116</v>
      </c>
      <c r="G93" s="39">
        <f t="shared" si="14"/>
        <v>23000</v>
      </c>
      <c r="H93" s="39">
        <f t="shared" si="15"/>
        <v>23000</v>
      </c>
      <c r="I93" s="120"/>
      <c r="J93" s="39">
        <v>22000</v>
      </c>
      <c r="K93" s="39">
        <v>1000</v>
      </c>
      <c r="L93" s="39"/>
      <c r="M93" s="39"/>
      <c r="N93" s="39">
        <v>5000</v>
      </c>
      <c r="O93" s="39">
        <v>10000</v>
      </c>
      <c r="P93" s="39">
        <v>7000</v>
      </c>
      <c r="Q93" s="30"/>
    </row>
    <row r="94" spans="1:17" s="85" customFormat="1" ht="52.5" customHeight="1">
      <c r="A94" s="30">
        <v>21</v>
      </c>
      <c r="B94" s="48" t="s">
        <v>265</v>
      </c>
      <c r="C94" s="33" t="s">
        <v>170</v>
      </c>
      <c r="D94" s="30" t="s">
        <v>266</v>
      </c>
      <c r="E94" s="33" t="s">
        <v>267</v>
      </c>
      <c r="F94" s="33" t="s">
        <v>132</v>
      </c>
      <c r="G94" s="39">
        <f t="shared" si="14"/>
        <v>75000</v>
      </c>
      <c r="H94" s="39">
        <f t="shared" si="15"/>
        <v>75000</v>
      </c>
      <c r="I94" s="120"/>
      <c r="J94" s="39">
        <v>55000</v>
      </c>
      <c r="K94" s="39">
        <v>20000</v>
      </c>
      <c r="L94" s="39"/>
      <c r="M94" s="39">
        <v>20000</v>
      </c>
      <c r="N94" s="39">
        <v>30000</v>
      </c>
      <c r="O94" s="39">
        <v>5000</v>
      </c>
      <c r="P94" s="39"/>
      <c r="Q94" s="30"/>
    </row>
    <row r="95" spans="1:17" s="85" customFormat="1" ht="51.75" customHeight="1">
      <c r="A95" s="30">
        <v>22</v>
      </c>
      <c r="B95" s="48" t="s">
        <v>268</v>
      </c>
      <c r="C95" s="8" t="s">
        <v>175</v>
      </c>
      <c r="D95" s="30" t="s">
        <v>269</v>
      </c>
      <c r="E95" s="33" t="s">
        <v>270</v>
      </c>
      <c r="F95" s="33" t="s">
        <v>132</v>
      </c>
      <c r="G95" s="39">
        <f t="shared" si="14"/>
        <v>14500</v>
      </c>
      <c r="H95" s="39">
        <f t="shared" si="15"/>
        <v>14500</v>
      </c>
      <c r="I95" s="113">
        <v>0</v>
      </c>
      <c r="J95" s="39">
        <v>13500</v>
      </c>
      <c r="K95" s="39">
        <v>1000</v>
      </c>
      <c r="L95" s="39">
        <v>0</v>
      </c>
      <c r="M95" s="39">
        <v>2000</v>
      </c>
      <c r="N95" s="39">
        <v>8000</v>
      </c>
      <c r="O95" s="39">
        <v>3500</v>
      </c>
      <c r="P95" s="39">
        <v>0</v>
      </c>
      <c r="Q95" s="30"/>
    </row>
    <row r="96" spans="1:17" s="85" customFormat="1" ht="46.5">
      <c r="A96" s="30">
        <v>23</v>
      </c>
      <c r="B96" s="9" t="s">
        <v>410</v>
      </c>
      <c r="C96" s="8" t="s">
        <v>175</v>
      </c>
      <c r="D96" s="30" t="s">
        <v>271</v>
      </c>
      <c r="E96" s="33" t="s">
        <v>411</v>
      </c>
      <c r="F96" s="33" t="s">
        <v>119</v>
      </c>
      <c r="G96" s="39">
        <f t="shared" si="14"/>
        <v>21000</v>
      </c>
      <c r="H96" s="39">
        <f t="shared" si="15"/>
        <v>21000</v>
      </c>
      <c r="I96" s="113">
        <v>0</v>
      </c>
      <c r="J96" s="39">
        <v>20000</v>
      </c>
      <c r="K96" s="39">
        <v>1000</v>
      </c>
      <c r="L96" s="39"/>
      <c r="M96" s="39"/>
      <c r="N96" s="39">
        <v>8000</v>
      </c>
      <c r="O96" s="39">
        <v>12000</v>
      </c>
      <c r="P96" s="39">
        <v>0</v>
      </c>
      <c r="Q96" s="30"/>
    </row>
    <row r="97" spans="1:17" s="85" customFormat="1" ht="41.25" customHeight="1">
      <c r="A97" s="30">
        <v>24</v>
      </c>
      <c r="B97" s="42" t="s">
        <v>394</v>
      </c>
      <c r="C97" s="30" t="s">
        <v>193</v>
      </c>
      <c r="D97" s="30" t="s">
        <v>386</v>
      </c>
      <c r="E97" s="89" t="s">
        <v>395</v>
      </c>
      <c r="F97" s="15" t="s">
        <v>113</v>
      </c>
      <c r="G97" s="39">
        <f t="shared" si="14"/>
        <v>58000</v>
      </c>
      <c r="H97" s="90">
        <f>+J97+K97</f>
        <v>58000</v>
      </c>
      <c r="I97" s="131"/>
      <c r="J97" s="15">
        <v>55000</v>
      </c>
      <c r="K97" s="91">
        <v>3000</v>
      </c>
      <c r="L97" s="92">
        <v>5000</v>
      </c>
      <c r="M97" s="92">
        <v>30000</v>
      </c>
      <c r="N97" s="92">
        <v>20000</v>
      </c>
      <c r="O97" s="93"/>
      <c r="P97" s="93"/>
      <c r="Q97" s="30"/>
    </row>
    <row r="98" spans="1:17" s="85" customFormat="1" ht="56.25" customHeight="1">
      <c r="A98" s="30">
        <v>25</v>
      </c>
      <c r="B98" s="42" t="s">
        <v>396</v>
      </c>
      <c r="C98" s="30" t="s">
        <v>193</v>
      </c>
      <c r="D98" s="30" t="s">
        <v>386</v>
      </c>
      <c r="E98" s="89" t="s">
        <v>397</v>
      </c>
      <c r="F98" s="54" t="s">
        <v>132</v>
      </c>
      <c r="G98" s="39">
        <f t="shared" si="14"/>
        <v>58000</v>
      </c>
      <c r="H98" s="90">
        <f t="shared" ref="H98:H100" si="16">SUM(I98:K98)</f>
        <v>58000</v>
      </c>
      <c r="I98" s="125"/>
      <c r="J98" s="15">
        <v>55000</v>
      </c>
      <c r="K98" s="91">
        <v>3000</v>
      </c>
      <c r="L98" s="94"/>
      <c r="M98" s="95">
        <v>10000</v>
      </c>
      <c r="N98" s="95">
        <v>20000</v>
      </c>
      <c r="O98" s="95">
        <v>25000</v>
      </c>
      <c r="P98" s="95"/>
      <c r="Q98" s="30"/>
    </row>
    <row r="99" spans="1:17" s="85" customFormat="1" ht="56.25" customHeight="1">
      <c r="A99" s="30">
        <v>26</v>
      </c>
      <c r="B99" s="48" t="s">
        <v>392</v>
      </c>
      <c r="C99" s="30" t="s">
        <v>193</v>
      </c>
      <c r="D99" s="30" t="s">
        <v>386</v>
      </c>
      <c r="E99" s="89" t="s">
        <v>393</v>
      </c>
      <c r="F99" s="15" t="s">
        <v>137</v>
      </c>
      <c r="G99" s="39">
        <f t="shared" si="14"/>
        <v>20000</v>
      </c>
      <c r="H99" s="90">
        <f t="shared" si="16"/>
        <v>20000</v>
      </c>
      <c r="I99" s="125"/>
      <c r="J99" s="15">
        <v>20000</v>
      </c>
      <c r="K99" s="96"/>
      <c r="L99" s="40"/>
      <c r="M99" s="40"/>
      <c r="N99" s="40"/>
      <c r="O99" s="95">
        <v>10000</v>
      </c>
      <c r="P99" s="95">
        <v>10000</v>
      </c>
      <c r="Q99" s="30"/>
    </row>
    <row r="100" spans="1:17" s="85" customFormat="1" ht="64.5" customHeight="1">
      <c r="A100" s="30">
        <v>27</v>
      </c>
      <c r="B100" s="42" t="s">
        <v>398</v>
      </c>
      <c r="C100" s="30" t="s">
        <v>193</v>
      </c>
      <c r="D100" s="30" t="s">
        <v>399</v>
      </c>
      <c r="E100" s="89" t="s">
        <v>400</v>
      </c>
      <c r="F100" s="30" t="s">
        <v>120</v>
      </c>
      <c r="G100" s="39">
        <f t="shared" si="14"/>
        <v>8800</v>
      </c>
      <c r="H100" s="90">
        <f t="shared" si="16"/>
        <v>8800</v>
      </c>
      <c r="I100" s="125"/>
      <c r="J100" s="90">
        <v>8800</v>
      </c>
      <c r="K100" s="55"/>
      <c r="L100" s="95">
        <v>2000</v>
      </c>
      <c r="M100" s="15">
        <v>6800</v>
      </c>
      <c r="N100" s="95"/>
      <c r="O100" s="95"/>
      <c r="P100" s="95"/>
      <c r="Q100" s="30"/>
    </row>
    <row r="101" spans="1:17" s="85" customFormat="1" ht="46.5">
      <c r="A101" s="30">
        <v>28</v>
      </c>
      <c r="B101" s="74" t="s">
        <v>272</v>
      </c>
      <c r="C101" s="30" t="s">
        <v>194</v>
      </c>
      <c r="D101" s="30" t="s">
        <v>273</v>
      </c>
      <c r="E101" s="33" t="s">
        <v>274</v>
      </c>
      <c r="F101" s="33" t="s">
        <v>113</v>
      </c>
      <c r="G101" s="39">
        <f t="shared" si="14"/>
        <v>18000</v>
      </c>
      <c r="H101" s="39">
        <f>J101</f>
        <v>18000</v>
      </c>
      <c r="I101" s="108"/>
      <c r="J101" s="30">
        <v>18000</v>
      </c>
      <c r="K101" s="30"/>
      <c r="L101" s="48">
        <v>2000</v>
      </c>
      <c r="M101" s="48">
        <v>15000</v>
      </c>
      <c r="N101" s="65">
        <f>H101-L101-M101</f>
        <v>1000</v>
      </c>
      <c r="O101" s="48"/>
      <c r="P101" s="48"/>
      <c r="Q101" s="30"/>
    </row>
    <row r="102" spans="1:17" s="85" customFormat="1" ht="51.75" customHeight="1">
      <c r="A102" s="30">
        <v>29</v>
      </c>
      <c r="B102" s="56" t="s">
        <v>275</v>
      </c>
      <c r="C102" s="30" t="s">
        <v>194</v>
      </c>
      <c r="D102" s="30" t="s">
        <v>276</v>
      </c>
      <c r="E102" s="33" t="s">
        <v>277</v>
      </c>
      <c r="F102" s="33" t="s">
        <v>132</v>
      </c>
      <c r="G102" s="39">
        <f t="shared" si="14"/>
        <v>15000</v>
      </c>
      <c r="H102" s="39">
        <v>15000</v>
      </c>
      <c r="I102" s="108"/>
      <c r="J102" s="39">
        <f>H102</f>
        <v>15000</v>
      </c>
      <c r="K102" s="30"/>
      <c r="L102" s="40"/>
      <c r="M102" s="48">
        <v>2000</v>
      </c>
      <c r="N102" s="48">
        <v>12000</v>
      </c>
      <c r="O102" s="48">
        <v>1000</v>
      </c>
      <c r="P102" s="48"/>
      <c r="Q102" s="30"/>
    </row>
    <row r="103" spans="1:17" s="85" customFormat="1" ht="77.5">
      <c r="A103" s="30">
        <v>30</v>
      </c>
      <c r="B103" s="48" t="s">
        <v>278</v>
      </c>
      <c r="C103" s="30" t="s">
        <v>205</v>
      </c>
      <c r="D103" s="30" t="s">
        <v>341</v>
      </c>
      <c r="E103" s="30" t="s">
        <v>279</v>
      </c>
      <c r="F103" s="30" t="s">
        <v>132</v>
      </c>
      <c r="G103" s="39">
        <f t="shared" si="14"/>
        <v>36000</v>
      </c>
      <c r="H103" s="39">
        <f t="shared" si="15"/>
        <v>36000</v>
      </c>
      <c r="I103" s="126"/>
      <c r="J103" s="17">
        <v>33000</v>
      </c>
      <c r="K103" s="18">
        <v>3000</v>
      </c>
      <c r="L103" s="18"/>
      <c r="M103" s="18">
        <v>5000</v>
      </c>
      <c r="N103" s="18">
        <v>15000</v>
      </c>
      <c r="O103" s="18">
        <v>13000</v>
      </c>
      <c r="P103" s="18"/>
      <c r="Q103" s="30"/>
    </row>
    <row r="104" spans="1:17" s="85" customFormat="1" ht="46.5">
      <c r="A104" s="30">
        <v>31</v>
      </c>
      <c r="B104" s="48" t="s">
        <v>402</v>
      </c>
      <c r="C104" s="30" t="s">
        <v>205</v>
      </c>
      <c r="D104" s="30" t="s">
        <v>337</v>
      </c>
      <c r="E104" s="30" t="s">
        <v>280</v>
      </c>
      <c r="F104" s="30" t="s">
        <v>120</v>
      </c>
      <c r="G104" s="39">
        <f t="shared" si="14"/>
        <v>21000</v>
      </c>
      <c r="H104" s="39">
        <f t="shared" si="15"/>
        <v>21000</v>
      </c>
      <c r="I104" s="120"/>
      <c r="J104" s="17">
        <v>20000</v>
      </c>
      <c r="K104" s="39">
        <v>1000</v>
      </c>
      <c r="L104" s="39">
        <v>5000</v>
      </c>
      <c r="M104" s="18">
        <v>10000</v>
      </c>
      <c r="N104" s="18">
        <v>5000</v>
      </c>
      <c r="O104" s="18"/>
      <c r="P104" s="18"/>
      <c r="Q104" s="30"/>
    </row>
    <row r="105" spans="1:17" s="85" customFormat="1" ht="49.5" customHeight="1">
      <c r="A105" s="30">
        <v>32</v>
      </c>
      <c r="B105" s="48" t="s">
        <v>405</v>
      </c>
      <c r="C105" s="30" t="s">
        <v>205</v>
      </c>
      <c r="D105" s="30" t="s">
        <v>306</v>
      </c>
      <c r="E105" s="30" t="s">
        <v>280</v>
      </c>
      <c r="F105" s="30" t="s">
        <v>116</v>
      </c>
      <c r="G105" s="39">
        <f t="shared" si="14"/>
        <v>27000</v>
      </c>
      <c r="H105" s="39">
        <f t="shared" si="15"/>
        <v>27000</v>
      </c>
      <c r="I105" s="126"/>
      <c r="J105" s="17">
        <v>25000</v>
      </c>
      <c r="K105" s="39">
        <v>2000</v>
      </c>
      <c r="L105" s="39"/>
      <c r="M105" s="18"/>
      <c r="N105" s="18">
        <v>5000</v>
      </c>
      <c r="O105" s="18">
        <v>10000</v>
      </c>
      <c r="P105" s="18">
        <v>10000</v>
      </c>
      <c r="Q105" s="30"/>
    </row>
    <row r="106" spans="1:17" s="85" customFormat="1" ht="42.75" customHeight="1">
      <c r="A106" s="30">
        <v>33</v>
      </c>
      <c r="B106" s="48" t="s">
        <v>407</v>
      </c>
      <c r="C106" s="30" t="s">
        <v>205</v>
      </c>
      <c r="D106" s="30" t="s">
        <v>304</v>
      </c>
      <c r="E106" s="30" t="s">
        <v>281</v>
      </c>
      <c r="F106" s="30" t="s">
        <v>137</v>
      </c>
      <c r="G106" s="39">
        <f t="shared" si="14"/>
        <v>29000</v>
      </c>
      <c r="H106" s="39">
        <f t="shared" si="15"/>
        <v>29000</v>
      </c>
      <c r="I106" s="126"/>
      <c r="J106" s="17">
        <v>27000</v>
      </c>
      <c r="K106" s="39">
        <v>2000</v>
      </c>
      <c r="L106" s="39"/>
      <c r="M106" s="18"/>
      <c r="N106" s="18"/>
      <c r="O106" s="18">
        <v>10000</v>
      </c>
      <c r="P106" s="18">
        <v>17000</v>
      </c>
      <c r="Q106" s="40"/>
    </row>
    <row r="107" spans="1:17" s="85" customFormat="1" ht="108.5">
      <c r="A107" s="30">
        <v>34</v>
      </c>
      <c r="B107" s="9" t="s">
        <v>282</v>
      </c>
      <c r="C107" s="8" t="s">
        <v>212</v>
      </c>
      <c r="D107" s="8" t="s">
        <v>283</v>
      </c>
      <c r="E107" s="33" t="s">
        <v>284</v>
      </c>
      <c r="F107" s="33" t="s">
        <v>132</v>
      </c>
      <c r="G107" s="39">
        <f t="shared" si="14"/>
        <v>79000</v>
      </c>
      <c r="H107" s="39">
        <f t="shared" si="15"/>
        <v>79000</v>
      </c>
      <c r="I107" s="120">
        <v>5000</v>
      </c>
      <c r="J107" s="39">
        <v>70000</v>
      </c>
      <c r="K107" s="39">
        <v>4000</v>
      </c>
      <c r="L107" s="75"/>
      <c r="M107" s="39">
        <v>20000</v>
      </c>
      <c r="N107" s="39">
        <v>30000</v>
      </c>
      <c r="O107" s="39">
        <v>20000</v>
      </c>
      <c r="P107" s="75"/>
      <c r="Q107" s="30"/>
    </row>
    <row r="108" spans="1:17" s="85" customFormat="1" ht="64.5" customHeight="1">
      <c r="A108" s="30">
        <v>35</v>
      </c>
      <c r="B108" s="58" t="s">
        <v>285</v>
      </c>
      <c r="C108" s="8" t="s">
        <v>217</v>
      </c>
      <c r="D108" s="30" t="s">
        <v>286</v>
      </c>
      <c r="E108" s="33" t="s">
        <v>287</v>
      </c>
      <c r="F108" s="33" t="s">
        <v>181</v>
      </c>
      <c r="G108" s="39">
        <f t="shared" si="14"/>
        <v>99000</v>
      </c>
      <c r="H108" s="39">
        <f t="shared" si="15"/>
        <v>99000</v>
      </c>
      <c r="I108" s="120"/>
      <c r="J108" s="39">
        <v>90000</v>
      </c>
      <c r="K108" s="39">
        <v>9000</v>
      </c>
      <c r="L108" s="39">
        <v>5000</v>
      </c>
      <c r="M108" s="39">
        <v>40000</v>
      </c>
      <c r="N108" s="39">
        <v>35000</v>
      </c>
      <c r="O108" s="39">
        <v>10000</v>
      </c>
      <c r="P108" s="39"/>
      <c r="Q108" s="30"/>
    </row>
    <row r="109" spans="1:17" s="85" customFormat="1" ht="77.5">
      <c r="A109" s="30">
        <v>36</v>
      </c>
      <c r="B109" s="58" t="s">
        <v>288</v>
      </c>
      <c r="C109" s="8" t="s">
        <v>217</v>
      </c>
      <c r="D109" s="30" t="s">
        <v>289</v>
      </c>
      <c r="E109" s="33" t="s">
        <v>290</v>
      </c>
      <c r="F109" s="33" t="s">
        <v>116</v>
      </c>
      <c r="G109" s="39">
        <f t="shared" si="14"/>
        <v>95000</v>
      </c>
      <c r="H109" s="39">
        <f t="shared" si="15"/>
        <v>95000</v>
      </c>
      <c r="I109" s="113"/>
      <c r="J109" s="39">
        <v>87000</v>
      </c>
      <c r="K109" s="39">
        <v>8000</v>
      </c>
      <c r="L109" s="39"/>
      <c r="M109" s="39"/>
      <c r="N109" s="39">
        <v>30000</v>
      </c>
      <c r="O109" s="39">
        <v>30000</v>
      </c>
      <c r="P109" s="39">
        <v>27000</v>
      </c>
      <c r="Q109" s="30"/>
    </row>
    <row r="110" spans="1:17" s="88" customFormat="1" ht="30.75" customHeight="1">
      <c r="A110" s="110" t="s">
        <v>291</v>
      </c>
      <c r="B110" s="21" t="s">
        <v>292</v>
      </c>
      <c r="C110" s="22"/>
      <c r="D110" s="22"/>
      <c r="E110" s="33"/>
      <c r="F110" s="109"/>
      <c r="G110" s="36">
        <f>SUM(G111:G112)</f>
        <v>46000</v>
      </c>
      <c r="H110" s="36">
        <f>SUM(H111:H112)</f>
        <v>46000</v>
      </c>
      <c r="I110" s="113">
        <f t="shared" ref="I110:P110" si="17">SUM(I111:I112)</f>
        <v>0</v>
      </c>
      <c r="J110" s="36">
        <f t="shared" si="17"/>
        <v>43000</v>
      </c>
      <c r="K110" s="36">
        <f t="shared" si="17"/>
        <v>3000</v>
      </c>
      <c r="L110" s="36">
        <f t="shared" si="17"/>
        <v>0</v>
      </c>
      <c r="M110" s="36">
        <f t="shared" si="17"/>
        <v>0</v>
      </c>
      <c r="N110" s="36">
        <f t="shared" si="17"/>
        <v>16000</v>
      </c>
      <c r="O110" s="36">
        <f t="shared" si="17"/>
        <v>23000</v>
      </c>
      <c r="P110" s="36">
        <f t="shared" si="17"/>
        <v>4000</v>
      </c>
      <c r="Q110" s="36"/>
    </row>
    <row r="111" spans="1:17" s="85" customFormat="1" ht="93">
      <c r="A111" s="30">
        <v>1</v>
      </c>
      <c r="B111" s="9" t="s">
        <v>293</v>
      </c>
      <c r="C111" s="8" t="s">
        <v>158</v>
      </c>
      <c r="D111" s="8" t="s">
        <v>159</v>
      </c>
      <c r="E111" s="30" t="s">
        <v>294</v>
      </c>
      <c r="F111" s="39" t="s">
        <v>119</v>
      </c>
      <c r="G111" s="39">
        <f>+H111</f>
        <v>27000</v>
      </c>
      <c r="H111" s="39">
        <f>I111+J111+K111</f>
        <v>27000</v>
      </c>
      <c r="I111" s="120">
        <v>0</v>
      </c>
      <c r="J111" s="39">
        <v>25000</v>
      </c>
      <c r="K111" s="39">
        <v>2000</v>
      </c>
      <c r="L111" s="39"/>
      <c r="M111" s="39"/>
      <c r="N111" s="39">
        <v>12000</v>
      </c>
      <c r="O111" s="39">
        <v>13000</v>
      </c>
      <c r="P111" s="39"/>
      <c r="Q111" s="40"/>
    </row>
    <row r="112" spans="1:17" s="85" customFormat="1" ht="57.75" customHeight="1">
      <c r="A112" s="30">
        <v>2</v>
      </c>
      <c r="B112" s="42" t="s">
        <v>295</v>
      </c>
      <c r="C112" s="30" t="s">
        <v>193</v>
      </c>
      <c r="D112" s="30" t="s">
        <v>336</v>
      </c>
      <c r="E112" s="30" t="s">
        <v>296</v>
      </c>
      <c r="F112" s="30" t="s">
        <v>113</v>
      </c>
      <c r="G112" s="39">
        <f>+H112</f>
        <v>19000</v>
      </c>
      <c r="H112" s="39">
        <f>I112+J112+K112</f>
        <v>19000</v>
      </c>
      <c r="I112" s="132"/>
      <c r="J112" s="23">
        <v>18000</v>
      </c>
      <c r="K112" s="55">
        <v>1000</v>
      </c>
      <c r="L112" s="18"/>
      <c r="M112" s="18"/>
      <c r="N112" s="18">
        <v>4000</v>
      </c>
      <c r="O112" s="18">
        <v>10000</v>
      </c>
      <c r="P112" s="16">
        <v>4000</v>
      </c>
      <c r="Q112" s="40"/>
    </row>
    <row r="113" spans="1:17" s="88" customFormat="1" ht="30.75" customHeight="1">
      <c r="A113" s="110" t="s">
        <v>297</v>
      </c>
      <c r="B113" s="76" t="s">
        <v>298</v>
      </c>
      <c r="C113" s="110"/>
      <c r="D113" s="110"/>
      <c r="E113" s="110"/>
      <c r="F113" s="110"/>
      <c r="G113" s="24">
        <f>+G114</f>
        <v>23000</v>
      </c>
      <c r="H113" s="24">
        <f t="shared" ref="H113:Q113" si="18">+H114</f>
        <v>23000</v>
      </c>
      <c r="I113" s="114">
        <f t="shared" si="18"/>
        <v>0</v>
      </c>
      <c r="J113" s="24">
        <f t="shared" si="18"/>
        <v>23000</v>
      </c>
      <c r="K113" s="24">
        <f t="shared" si="18"/>
        <v>1000</v>
      </c>
      <c r="L113" s="24">
        <f t="shared" si="18"/>
        <v>1000</v>
      </c>
      <c r="M113" s="24">
        <f t="shared" si="18"/>
        <v>15000</v>
      </c>
      <c r="N113" s="24">
        <f t="shared" si="18"/>
        <v>7000</v>
      </c>
      <c r="O113" s="24">
        <f t="shared" si="18"/>
        <v>0</v>
      </c>
      <c r="P113" s="24">
        <f t="shared" si="18"/>
        <v>0</v>
      </c>
      <c r="Q113" s="24">
        <f t="shared" si="18"/>
        <v>0</v>
      </c>
    </row>
    <row r="114" spans="1:17" s="85" customFormat="1" ht="58.5" customHeight="1">
      <c r="A114" s="30">
        <v>1</v>
      </c>
      <c r="B114" s="56" t="s">
        <v>299</v>
      </c>
      <c r="C114" s="30" t="s">
        <v>194</v>
      </c>
      <c r="D114" s="30" t="s">
        <v>327</v>
      </c>
      <c r="E114" s="33" t="s">
        <v>300</v>
      </c>
      <c r="F114" s="33" t="s">
        <v>113</v>
      </c>
      <c r="G114" s="39">
        <f>+H114</f>
        <v>23000</v>
      </c>
      <c r="H114" s="39">
        <v>23000</v>
      </c>
      <c r="I114" s="108"/>
      <c r="J114" s="39">
        <f>H114</f>
        <v>23000</v>
      </c>
      <c r="K114" s="30">
        <v>1000</v>
      </c>
      <c r="L114" s="30">
        <v>1000</v>
      </c>
      <c r="M114" s="30">
        <v>15000</v>
      </c>
      <c r="N114" s="39">
        <f>H114-L114-M114</f>
        <v>7000</v>
      </c>
      <c r="O114" s="48"/>
      <c r="P114" s="48"/>
      <c r="Q114" s="40"/>
    </row>
    <row r="118" spans="1:17">
      <c r="D118" s="78"/>
      <c r="E118" s="26"/>
      <c r="F118" s="26"/>
      <c r="G118" s="26"/>
      <c r="H118" s="26"/>
      <c r="I118" s="78"/>
      <c r="J118" s="78"/>
      <c r="K118" s="78"/>
      <c r="L118" s="26"/>
      <c r="M118" s="26"/>
      <c r="N118" s="26"/>
      <c r="O118" s="26"/>
      <c r="P118" s="26"/>
    </row>
  </sheetData>
  <mergeCells count="22">
    <mergeCell ref="A6:A9"/>
    <mergeCell ref="B6:B9"/>
    <mergeCell ref="C6:C9"/>
    <mergeCell ref="D6:D9"/>
    <mergeCell ref="E6:E9"/>
    <mergeCell ref="A2:P2"/>
    <mergeCell ref="A3:Q3"/>
    <mergeCell ref="A4:P4"/>
    <mergeCell ref="D5:H5"/>
    <mergeCell ref="N5:P5"/>
    <mergeCell ref="F6:F9"/>
    <mergeCell ref="G6:G9"/>
    <mergeCell ref="H6:K6"/>
    <mergeCell ref="L6:P6"/>
    <mergeCell ref="Q6:Q9"/>
    <mergeCell ref="H8:H9"/>
    <mergeCell ref="I8:K8"/>
    <mergeCell ref="L8:L9"/>
    <mergeCell ref="M8:M9"/>
    <mergeCell ref="N8:N9"/>
    <mergeCell ref="O8:O9"/>
    <mergeCell ref="P8:P9"/>
  </mergeCells>
  <conditionalFormatting sqref="E84:E85">
    <cfRule type="cellIs" dxfId="18" priority="43" stopIfTrue="1" operator="equal">
      <formula>0</formula>
    </cfRule>
  </conditionalFormatting>
  <conditionalFormatting sqref="F97:F99">
    <cfRule type="cellIs" dxfId="17" priority="5" stopIfTrue="1" operator="equal">
      <formula>0</formula>
    </cfRule>
  </conditionalFormatting>
  <conditionalFormatting sqref="G113:Q113">
    <cfRule type="cellIs" dxfId="16" priority="47" stopIfTrue="1" operator="equal">
      <formula>0</formula>
    </cfRule>
  </conditionalFormatting>
  <conditionalFormatting sqref="H97:H100">
    <cfRule type="cellIs" dxfId="15" priority="3" stopIfTrue="1" operator="equal">
      <formula>0</formula>
    </cfRule>
  </conditionalFormatting>
  <conditionalFormatting sqref="H97:J99">
    <cfRule type="cellIs" dxfId="14" priority="8" stopIfTrue="1" operator="equal">
      <formula>0</formula>
    </cfRule>
  </conditionalFormatting>
  <conditionalFormatting sqref="I98:I99">
    <cfRule type="cellIs" dxfId="13" priority="9" stopIfTrue="1" operator="equal">
      <formula>0</formula>
    </cfRule>
  </conditionalFormatting>
  <conditionalFormatting sqref="I31:J31">
    <cfRule type="cellIs" dxfId="12" priority="44" stopIfTrue="1" operator="equal">
      <formula>0</formula>
    </cfRule>
  </conditionalFormatting>
  <conditionalFormatting sqref="I88:J88">
    <cfRule type="cellIs" dxfId="11" priority="40" stopIfTrue="1" operator="equal">
      <formula>0</formula>
    </cfRule>
  </conditionalFormatting>
  <conditionalFormatting sqref="I100:J100 M100">
    <cfRule type="cellIs" dxfId="10" priority="2" stopIfTrue="1" operator="equal">
      <formula>0</formula>
    </cfRule>
  </conditionalFormatting>
  <conditionalFormatting sqref="I112:J112">
    <cfRule type="cellIs" dxfId="9" priority="32" stopIfTrue="1" operator="equal">
      <formula>0</formula>
    </cfRule>
  </conditionalFormatting>
  <conditionalFormatting sqref="I27:L27">
    <cfRule type="cellIs" dxfId="8" priority="46" stopIfTrue="1" operator="equal">
      <formula>0</formula>
    </cfRule>
  </conditionalFormatting>
  <conditionalFormatting sqref="I84:L85">
    <cfRule type="cellIs" dxfId="7" priority="42" stopIfTrue="1" operator="equal">
      <formula>0</formula>
    </cfRule>
  </conditionalFormatting>
  <conditionalFormatting sqref="K98:K99">
    <cfRule type="cellIs" dxfId="6" priority="7" stopIfTrue="1" operator="equal">
      <formula>0</formula>
    </cfRule>
  </conditionalFormatting>
  <conditionalFormatting sqref="K97:N97 M98:O98">
    <cfRule type="cellIs" dxfId="5" priority="17" stopIfTrue="1" operator="equal">
      <formula>0</formula>
    </cfRule>
  </conditionalFormatting>
  <conditionalFormatting sqref="M31">
    <cfRule type="cellIs" dxfId="4" priority="45" stopIfTrue="1" operator="equal">
      <formula>0</formula>
    </cfRule>
  </conditionalFormatting>
  <conditionalFormatting sqref="M112:P112">
    <cfRule type="cellIs" dxfId="3" priority="31" stopIfTrue="1" operator="equal">
      <formula>0</formula>
    </cfRule>
  </conditionalFormatting>
  <conditionalFormatting sqref="N88">
    <cfRule type="cellIs" dxfId="2" priority="41" stopIfTrue="1" operator="equal">
      <formula>0</formula>
    </cfRule>
  </conditionalFormatting>
  <conditionalFormatting sqref="O99:P99">
    <cfRule type="cellIs" dxfId="1" priority="15" stopIfTrue="1" operator="equal">
      <formula>0</formula>
    </cfRule>
  </conditionalFormatting>
  <conditionalFormatting sqref="I28:L28">
    <cfRule type="cellIs" dxfId="0" priority="1" stopIfTrue="1" operator="equal">
      <formula>0</formula>
    </cfRule>
  </conditionalFormatting>
  <printOptions horizontalCentered="1"/>
  <pageMargins left="0.2" right="0.2"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PL1 chỉ tiêu cụ thể</vt:lpstr>
      <vt:lpstr>PL2 phân công nội dung (2)</vt:lpstr>
      <vt:lpstr>PL3 phân công giải pháp</vt:lpstr>
      <vt:lpstr>PL4 Công trình trọng điểm</vt:lpstr>
      <vt:lpstr>'PL2 phân công nội dung (2)'!_Hlk194583534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cp:lastModifiedBy>
  <cp:lastPrinted>2026-06-09T07:13:21Z</cp:lastPrinted>
  <dcterms:created xsi:type="dcterms:W3CDTF">2026-02-05T21:26:19Z</dcterms:created>
  <dcterms:modified xsi:type="dcterms:W3CDTF">2026-07-03T21:54:08Z</dcterms:modified>
</cp:coreProperties>
</file>